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7455"/>
  </bookViews>
  <sheets>
    <sheet name="pract en clases" sheetId="1" r:id="rId1"/>
  </sheets>
  <calcPr calcId="125725"/>
</workbook>
</file>

<file path=xl/calcChain.xml><?xml version="1.0" encoding="utf-8"?>
<calcChain xmlns="http://schemas.openxmlformats.org/spreadsheetml/2006/main">
  <c r="C23" i="1"/>
  <c r="D23"/>
  <c r="E23"/>
  <c r="F23"/>
  <c r="G23"/>
  <c r="H23"/>
  <c r="I23"/>
  <c r="J23"/>
  <c r="K23"/>
  <c r="L23"/>
  <c r="M23"/>
  <c r="B23"/>
  <c r="C22"/>
  <c r="C24" s="1"/>
  <c r="D22"/>
  <c r="D24" s="1"/>
  <c r="E22"/>
  <c r="E24" s="1"/>
  <c r="F22"/>
  <c r="F24" s="1"/>
  <c r="G22"/>
  <c r="G24" s="1"/>
  <c r="H22"/>
  <c r="H24" s="1"/>
  <c r="I22"/>
  <c r="I24" s="1"/>
  <c r="J22"/>
  <c r="J24" s="1"/>
  <c r="K22"/>
  <c r="K24" s="1"/>
  <c r="L22"/>
  <c r="L24" s="1"/>
  <c r="M22"/>
  <c r="M24" s="1"/>
  <c r="B22"/>
  <c r="B24" s="1"/>
  <c r="B14"/>
  <c r="C19"/>
  <c r="D19"/>
  <c r="E19"/>
  <c r="F19"/>
  <c r="G19"/>
  <c r="H19"/>
  <c r="I19"/>
  <c r="J19"/>
  <c r="K19"/>
  <c r="L19"/>
  <c r="M19"/>
  <c r="B19"/>
  <c r="D20" s="1"/>
  <c r="C13"/>
  <c r="C8"/>
  <c r="B9"/>
  <c r="C9"/>
  <c r="D8"/>
  <c r="D9" s="1"/>
  <c r="D10" l="1"/>
  <c r="D11" s="1"/>
  <c r="D26" s="1"/>
  <c r="E8"/>
  <c r="B10"/>
  <c r="C14"/>
  <c r="M20"/>
  <c r="K20"/>
  <c r="I20"/>
  <c r="G20"/>
  <c r="E20"/>
  <c r="C20"/>
  <c r="C10"/>
  <c r="C11" s="1"/>
  <c r="C26" s="1"/>
  <c r="D13"/>
  <c r="B20"/>
  <c r="L20"/>
  <c r="J20"/>
  <c r="H20"/>
  <c r="F20"/>
  <c r="B15"/>
  <c r="B16"/>
  <c r="B27" l="1"/>
  <c r="D14"/>
  <c r="E13"/>
  <c r="F8"/>
  <c r="E9"/>
  <c r="C15"/>
  <c r="B11"/>
  <c r="B26" l="1"/>
  <c r="G8"/>
  <c r="F9"/>
  <c r="D15"/>
  <c r="E11"/>
  <c r="E26" s="1"/>
  <c r="E10"/>
  <c r="F13"/>
  <c r="E14"/>
  <c r="C16"/>
  <c r="C27" l="1"/>
  <c r="G13"/>
  <c r="F14"/>
  <c r="F10"/>
  <c r="F11" s="1"/>
  <c r="B28"/>
  <c r="E15"/>
  <c r="H8"/>
  <c r="G9"/>
  <c r="D16"/>
  <c r="D27" s="1"/>
  <c r="D28" s="1"/>
  <c r="D29" s="1"/>
  <c r="F26" l="1"/>
  <c r="F15"/>
  <c r="F16" s="1"/>
  <c r="C28"/>
  <c r="C29" s="1"/>
  <c r="G11"/>
  <c r="G26" s="1"/>
  <c r="G10"/>
  <c r="B29"/>
  <c r="H13"/>
  <c r="G14"/>
  <c r="E16"/>
  <c r="E27" s="1"/>
  <c r="E28" s="1"/>
  <c r="E29" s="1"/>
  <c r="I8"/>
  <c r="H9"/>
  <c r="F27" l="1"/>
  <c r="I13"/>
  <c r="H14"/>
  <c r="F28"/>
  <c r="F29" s="1"/>
  <c r="H11"/>
  <c r="H26" s="1"/>
  <c r="H10"/>
  <c r="J8"/>
  <c r="I9"/>
  <c r="G15"/>
  <c r="G16"/>
  <c r="G27" s="1"/>
  <c r="G28" s="1"/>
  <c r="G29" l="1"/>
  <c r="I10"/>
  <c r="J13"/>
  <c r="I14"/>
  <c r="K8"/>
  <c r="J9"/>
  <c r="H15"/>
  <c r="H16" s="1"/>
  <c r="H27" s="1"/>
  <c r="H28" l="1"/>
  <c r="J10"/>
  <c r="J11" s="1"/>
  <c r="J26" s="1"/>
  <c r="I15"/>
  <c r="I16"/>
  <c r="I27" s="1"/>
  <c r="L8"/>
  <c r="K9"/>
  <c r="K13"/>
  <c r="J14"/>
  <c r="I11"/>
  <c r="I26" s="1"/>
  <c r="I28" l="1"/>
  <c r="I29" s="1"/>
  <c r="L13"/>
  <c r="K14"/>
  <c r="M8"/>
  <c r="L9"/>
  <c r="J15"/>
  <c r="J16" s="1"/>
  <c r="J27" s="1"/>
  <c r="J28" s="1"/>
  <c r="K10"/>
  <c r="K11" s="1"/>
  <c r="K26" s="1"/>
  <c r="H29"/>
  <c r="J29" l="1"/>
  <c r="L11"/>
  <c r="L26" s="1"/>
  <c r="L10"/>
  <c r="K15"/>
  <c r="K16" s="1"/>
  <c r="K27" s="1"/>
  <c r="K28" s="1"/>
  <c r="K29" s="1"/>
  <c r="M9"/>
  <c r="N8"/>
  <c r="O8" s="1"/>
  <c r="M13"/>
  <c r="L14"/>
  <c r="M14" l="1"/>
  <c r="N13"/>
  <c r="O13" s="1"/>
  <c r="M10"/>
  <c r="N10" s="1"/>
  <c r="O10" s="1"/>
  <c r="N9"/>
  <c r="O9" s="1"/>
  <c r="L16"/>
  <c r="L27" s="1"/>
  <c r="L15"/>
  <c r="L28"/>
  <c r="L29" s="1"/>
  <c r="M15" l="1"/>
  <c r="N15" s="1"/>
  <c r="O15" s="1"/>
  <c r="N14"/>
  <c r="O14" s="1"/>
  <c r="M11"/>
  <c r="M26" l="1"/>
  <c r="N11"/>
  <c r="O11" s="1"/>
  <c r="M16"/>
  <c r="M27" l="1"/>
  <c r="N16"/>
  <c r="O16" s="1"/>
  <c r="M28"/>
  <c r="O26"/>
  <c r="N26"/>
  <c r="M29" l="1"/>
  <c r="O28"/>
  <c r="N28"/>
  <c r="O27"/>
  <c r="N27"/>
  <c r="N29" l="1"/>
  <c r="O29"/>
</calcChain>
</file>

<file path=xl/sharedStrings.xml><?xml version="1.0" encoding="utf-8"?>
<sst xmlns="http://schemas.openxmlformats.org/spreadsheetml/2006/main" count="123" uniqueCount="63">
  <si>
    <t>VARIABLE VENTAS</t>
  </si>
  <si>
    <t>VARIABLE COMPRAS</t>
  </si>
  <si>
    <t>TABLA GASTOS FIJOS</t>
  </si>
  <si>
    <t>%Inc.Ventas</t>
  </si>
  <si>
    <t>%Inc. Compras</t>
  </si>
  <si>
    <t>Alquileres</t>
  </si>
  <si>
    <t>Precio Venta</t>
  </si>
  <si>
    <t>Precio Compra</t>
  </si>
  <si>
    <t>Publicidad</t>
  </si>
  <si>
    <t>%Desc. Ventas</t>
  </si>
  <si>
    <t>%Desc. Compra</t>
  </si>
  <si>
    <t>Salario</t>
  </si>
  <si>
    <t>Ene.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</si>
  <si>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</si>
  <si>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</si>
  <si>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</si>
  <si>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</si>
  <si>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</si>
  <si>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</si>
  <si>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</si>
  <si>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</si>
  <si>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</si>
  <si>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</si>
  <si>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</si>
  <si>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Min</t>
  </si>
  <si>
    <t>Max</t>
  </si>
  <si>
    <t>Ventas</t>
  </si>
  <si>
    <t>Volumen Ventas</t>
  </si>
  <si>
    <t>volumen de ventas del mes anterior + (volumen de ventas del mes anterior * % Inc. Ventas)</t>
  </si>
  <si>
    <t>Total Ventas</t>
  </si>
  <si>
    <t>Descuentos</t>
  </si>
  <si>
    <t>Neto Ventas</t>
  </si>
  <si>
    <t>Compras</t>
  </si>
  <si>
    <t>Volumen Compras</t>
  </si>
  <si>
    <t>Total Compras</t>
  </si>
  <si>
    <t>Neto Compras</t>
  </si>
  <si>
    <t>Salarios</t>
  </si>
  <si>
    <t>Trabajadores</t>
  </si>
  <si>
    <t>Total Salarios</t>
  </si>
  <si>
    <t>Gastos Fijos</t>
  </si>
  <si>
    <t>Pulbicidad</t>
  </si>
  <si>
    <t>Total Fijos</t>
  </si>
  <si>
    <t>Resúmenes</t>
  </si>
  <si>
    <t>Ganancias</t>
  </si>
  <si>
    <t>Costos</t>
  </si>
  <si>
    <t>Utilidad</t>
  </si>
  <si>
    <t>%Beneficios</t>
  </si>
  <si>
    <t>volumen de ventas * precio venta</t>
  </si>
  <si>
    <t>total ventas * %Desc. Ventas</t>
  </si>
  <si>
    <t>Total ventas - Descuentos</t>
  </si>
  <si>
    <t>USAR FORMULAS</t>
  </si>
  <si>
    <t>volumen de compras del mes anterior + (volumen de compras del mes anterior * % Inc. Compras)</t>
  </si>
  <si>
    <t>volumen de compras * precio compra</t>
  </si>
  <si>
    <t>total compras * %Desc. Compras</t>
  </si>
  <si>
    <t>Total compras - Descuentos</t>
  </si>
  <si>
    <t>Celda salario</t>
  </si>
  <si>
    <t>trabajadores * salarios</t>
  </si>
  <si>
    <t>celda alquileres</t>
  </si>
  <si>
    <t>celda publicidad</t>
  </si>
  <si>
    <t>alquileres + publicidad</t>
  </si>
  <si>
    <t>Neto Compras + Total Salarios + Total fijos</t>
  </si>
  <si>
    <t>Ganancias - Costos</t>
  </si>
  <si>
    <t>utilidad / ganancias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</si>
</sst>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"/>
      <family val="2"/>
    </font>
    <font>
      <sz val="10"/>
      <name val="Arial"/>
      <family val="2"/>
    </font>
    <font>
      <b/>
      <i/>
      <sz val="10"/>
      <color indexed="9"/>
      <name val="Arial"/>
      <family val="2"/>
    </font>
    <font>
      <b/>
      <i/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0"/>
      <color indexed="1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solid">
        <fgColor indexed="18"/>
        <bgColor indexed="24"/>
      </patternFill>
    </fill>
    <fill>
      <patternFill patternType="solid">
        <fgColor indexed="20"/>
        <bgColor indexed="24"/>
      </patternFill>
    </fill>
    <fill>
      <patternFill patternType="darkGray">
        <fgColor indexed="9"/>
        <bgColor indexed="13"/>
      </patternFill>
    </fill>
    <fill>
      <patternFill patternType="solid">
        <fgColor indexed="22"/>
        <bgColor indexed="24"/>
      </patternFill>
    </fill>
    <fill>
      <patternFill patternType="solid">
        <fgColor indexed="5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5" fillId="5" borderId="6" xfId="0" applyFont="1" applyFill="1" applyBorder="1" applyAlignment="1"/>
    <xf numFmtId="0" fontId="6" fillId="6" borderId="8" xfId="0" applyFont="1" applyFill="1" applyBorder="1" applyAlignment="1"/>
    <xf numFmtId="0" fontId="0" fillId="0" borderId="8" xfId="0" applyFill="1" applyBorder="1" applyAlignment="1"/>
    <xf numFmtId="0" fontId="0" fillId="0" borderId="11" xfId="0" applyFill="1" applyBorder="1" applyAlignment="1"/>
    <xf numFmtId="0" fontId="5" fillId="5" borderId="12" xfId="0" applyFont="1" applyFill="1" applyBorder="1" applyAlignment="1"/>
    <xf numFmtId="0" fontId="6" fillId="6" borderId="11" xfId="0" applyFont="1" applyFill="1" applyBorder="1" applyAlignment="1"/>
    <xf numFmtId="0" fontId="7" fillId="7" borderId="14" xfId="0" applyFont="1" applyFill="1" applyBorder="1"/>
    <xf numFmtId="0" fontId="8" fillId="0" borderId="0" xfId="0" applyFont="1"/>
    <xf numFmtId="0" fontId="9" fillId="8" borderId="15" xfId="0" applyFont="1" applyFill="1" applyBorder="1"/>
    <xf numFmtId="0" fontId="0" fillId="0" borderId="15" xfId="0" applyBorder="1"/>
    <xf numFmtId="1" fontId="0" fillId="0" borderId="15" xfId="0" applyNumberFormat="1" applyBorder="1"/>
    <xf numFmtId="0" fontId="1" fillId="0" borderId="0" xfId="0" applyFont="1"/>
    <xf numFmtId="0" fontId="9" fillId="8" borderId="0" xfId="0" applyFont="1" applyFill="1"/>
    <xf numFmtId="0" fontId="0" fillId="9" borderId="0" xfId="0" applyFill="1"/>
    <xf numFmtId="0" fontId="8" fillId="9" borderId="0" xfId="0" applyFont="1" applyFill="1"/>
    <xf numFmtId="0" fontId="0" fillId="9" borderId="15" xfId="0" applyFill="1" applyBorder="1"/>
    <xf numFmtId="1" fontId="0" fillId="9" borderId="15" xfId="0" applyNumberFormat="1" applyFill="1" applyBorder="1"/>
    <xf numFmtId="0" fontId="6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7" fillId="9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4" fontId="0" fillId="0" borderId="15" xfId="0" applyNumberFormat="1" applyBorder="1"/>
    <xf numFmtId="9" fontId="0" fillId="0" borderId="15" xfId="1" applyFont="1" applyBorder="1"/>
    <xf numFmtId="9" fontId="0" fillId="9" borderId="15" xfId="1" applyFont="1" applyFill="1" applyBorder="1"/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C"/>
  <c:style val="6"/>
  <c:chart>
    <c:title>
      <c:tx>
        <c:rich>
          <a:bodyPr/>
          <a:lstStyle/>
          <a:p>
            <a:pPr>
              <a:defRPr/>
            </a:pPr>
            <a:r>
              <a:rPr lang="en-US"/>
              <a:t>Volumen Venta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'pract en clases'!$A$7</c:f>
              <c:strCache>
                <c:ptCount val="1"/>
                <c:pt idx="0">
                  <c:v>Ventas</c:v>
                </c:pt>
              </c:strCache>
            </c:strRef>
          </c:tx>
          <c:cat>
            <c:strRef>
              <c:f>'pract en clases'!$B$6:$M$6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'pract en clases'!$B$7:$M$7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'pract en clases'!$A$8</c:f>
              <c:strCache>
                <c:ptCount val="1"/>
                <c:pt idx="0">
                  <c:v>Volumen Ventas</c:v>
                </c:pt>
              </c:strCache>
            </c:strRef>
          </c:tx>
          <c:cat>
            <c:strRef>
              <c:f>'pract en clases'!$B$6:$M$6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'pract en clases'!$B$8:$M$8</c:f>
              <c:numCache>
                <c:formatCode>General</c:formatCode>
                <c:ptCount val="12"/>
                <c:pt idx="0">
                  <c:v>500</c:v>
                </c:pt>
                <c:pt idx="1">
                  <c:v>540</c:v>
                </c:pt>
                <c:pt idx="2">
                  <c:v>583.20000000000005</c:v>
                </c:pt>
                <c:pt idx="3">
                  <c:v>629.85599999999999</c:v>
                </c:pt>
                <c:pt idx="4">
                  <c:v>680.24447999999995</c:v>
                </c:pt>
                <c:pt idx="5">
                  <c:v>734.66403839999998</c:v>
                </c:pt>
                <c:pt idx="6">
                  <c:v>793.43716147199996</c:v>
                </c:pt>
                <c:pt idx="7">
                  <c:v>856.91213438976001</c:v>
                </c:pt>
                <c:pt idx="8">
                  <c:v>925.46510514094086</c:v>
                </c:pt>
                <c:pt idx="9">
                  <c:v>999.50231355221615</c:v>
                </c:pt>
                <c:pt idx="10">
                  <c:v>1079.4624986363935</c:v>
                </c:pt>
                <c:pt idx="11">
                  <c:v>1165.8194985273051</c:v>
                </c:pt>
              </c:numCache>
            </c:numRef>
          </c:val>
        </c:ser>
        <c:dLbls/>
        <c:gapWidth val="75"/>
        <c:shape val="cylinder"/>
        <c:axId val="88076288"/>
        <c:axId val="88079744"/>
        <c:axId val="0"/>
      </c:bar3DChart>
      <c:catAx>
        <c:axId val="88076288"/>
        <c:scaling>
          <c:orientation val="minMax"/>
        </c:scaling>
        <c:axPos val="b"/>
        <c:majorTickMark val="none"/>
        <c:tickLblPos val="nextTo"/>
        <c:crossAx val="88079744"/>
        <c:crosses val="autoZero"/>
        <c:auto val="1"/>
        <c:lblAlgn val="ctr"/>
        <c:lblOffset val="100"/>
      </c:catAx>
      <c:valAx>
        <c:axId val="880797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accent4">
                  <a:lumMod val="75000"/>
                </a:schemeClr>
              </a:solidFill>
              <a:prstDash val="solid"/>
            </a:ln>
            <a:effectLst/>
          </c:spPr>
        </c:majorGridlines>
        <c:numFmt formatCode="General" sourceLinked="1"/>
        <c:majorTickMark val="none"/>
        <c:tickLblPos val="nextTo"/>
        <c:spPr>
          <a:ln w="9525">
            <a:noFill/>
          </a:ln>
        </c:spPr>
        <c:crossAx val="88076288"/>
        <c:crosses val="autoZero"/>
        <c:crossBetween val="between"/>
      </c:valAx>
    </c:plotArea>
    <c:legend>
      <c:legendPos val="b"/>
      <c:layout/>
    </c:legend>
    <c:plotVisOnly val="1"/>
  </c:chart>
  <c:spPr>
    <a:gradFill rotWithShape="1">
      <a:gsLst>
        <a:gs pos="0">
          <a:schemeClr val="accent4">
            <a:tint val="50000"/>
            <a:satMod val="300000"/>
          </a:schemeClr>
        </a:gs>
        <a:gs pos="35000">
          <a:schemeClr val="accent4">
            <a:tint val="37000"/>
            <a:satMod val="300000"/>
          </a:schemeClr>
        </a:gs>
        <a:gs pos="100000">
          <a:schemeClr val="accent4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4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C"/>
  <c:style val="6"/>
  <c:chart>
    <c:title>
      <c:layout/>
      <c:txPr>
        <a:bodyPr/>
        <a:lstStyle/>
        <a:p>
          <a:pPr>
            <a:defRPr>
              <a:solidFill>
                <a:schemeClr val="accent4">
                  <a:lumMod val="50000"/>
                </a:schemeClr>
              </a:solidFill>
            </a:defRPr>
          </a:pPr>
          <a:endParaRPr lang="es-EC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'pract en clases'!$A$13</c:f>
              <c:strCache>
                <c:ptCount val="1"/>
                <c:pt idx="0">
                  <c:v>Volumen Compras</c:v>
                </c:pt>
              </c:strCache>
            </c:strRef>
          </c:tx>
          <c:cat>
            <c:strRef>
              <c:f>'pract en clases'!$B$12:$M$12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'pract en clases'!$B$13:$M$13</c:f>
              <c:numCache>
                <c:formatCode>0.0</c:formatCode>
                <c:ptCount val="12"/>
                <c:pt idx="0" formatCode="General">
                  <c:v>350</c:v>
                </c:pt>
                <c:pt idx="1">
                  <c:v>374.5</c:v>
                </c:pt>
                <c:pt idx="2" formatCode="General">
                  <c:v>400.71500000000003</c:v>
                </c:pt>
                <c:pt idx="3" formatCode="General">
                  <c:v>428.76505000000003</c:v>
                </c:pt>
                <c:pt idx="4" formatCode="General">
                  <c:v>458.77860350000003</c:v>
                </c:pt>
                <c:pt idx="5" formatCode="General">
                  <c:v>490.89310574500001</c:v>
                </c:pt>
                <c:pt idx="6" formatCode="General">
                  <c:v>525.25562314715</c:v>
                </c:pt>
                <c:pt idx="7" formatCode="General">
                  <c:v>562.02351676745047</c:v>
                </c:pt>
                <c:pt idx="8" formatCode="General">
                  <c:v>601.365162941172</c:v>
                </c:pt>
                <c:pt idx="9" formatCode="General">
                  <c:v>643.460724347054</c:v>
                </c:pt>
                <c:pt idx="10" formatCode="General">
                  <c:v>688.50297505134779</c:v>
                </c:pt>
                <c:pt idx="11" formatCode="General">
                  <c:v>736.69818330494218</c:v>
                </c:pt>
              </c:numCache>
            </c:numRef>
          </c:val>
        </c:ser>
        <c:dLbls/>
        <c:gapWidth val="75"/>
        <c:overlap val="-25"/>
        <c:axId val="102249216"/>
        <c:axId val="103981440"/>
      </c:barChart>
      <c:catAx>
        <c:axId val="10224921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50000"/>
                  </a:schemeClr>
                </a:solidFill>
              </a:defRPr>
            </a:pPr>
            <a:endParaRPr lang="es-EC"/>
          </a:p>
        </c:txPr>
        <c:crossAx val="103981440"/>
        <c:crosses val="autoZero"/>
        <c:auto val="1"/>
        <c:lblAlgn val="ctr"/>
        <c:lblOffset val="100"/>
      </c:catAx>
      <c:valAx>
        <c:axId val="10398144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50000"/>
                  </a:schemeClr>
                </a:solidFill>
              </a:defRPr>
            </a:pPr>
            <a:endParaRPr lang="es-EC"/>
          </a:p>
        </c:txPr>
        <c:crossAx val="102249216"/>
        <c:crosses val="autoZero"/>
        <c:crossBetween val="between"/>
      </c:valAx>
      <c:spPr>
        <a:solidFill>
          <a:schemeClr val="lt1"/>
        </a:solidFill>
        <a:ln w="25400" cap="flat" cmpd="sng" algn="ctr">
          <a:solidFill>
            <a:schemeClr val="accent4"/>
          </a:solidFill>
          <a:prstDash val="solid"/>
        </a:ln>
        <a:effectLst/>
      </c:spPr>
    </c:plotArea>
    <c:legend>
      <c:legendPos val="b"/>
      <c:layout/>
      <c:txPr>
        <a:bodyPr/>
        <a:lstStyle/>
        <a:p>
          <a:pPr>
            <a:defRPr>
              <a:solidFill>
                <a:schemeClr val="accent4">
                  <a:lumMod val="50000"/>
                </a:schemeClr>
              </a:solidFill>
            </a:defRPr>
          </a:pPr>
          <a:endParaRPr lang="es-EC"/>
        </a:p>
      </c:txPr>
    </c:legend>
    <c:plotVisOnly val="1"/>
  </c:chart>
  <c:spPr>
    <a:gradFill rotWithShape="1">
      <a:gsLst>
        <a:gs pos="0">
          <a:schemeClr val="accent4">
            <a:tint val="50000"/>
            <a:satMod val="300000"/>
          </a:schemeClr>
        </a:gs>
        <a:gs pos="35000">
          <a:schemeClr val="accent4">
            <a:tint val="37000"/>
            <a:satMod val="300000"/>
          </a:schemeClr>
        </a:gs>
        <a:gs pos="100000">
          <a:schemeClr val="accent4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4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C"/>
  <c:style val="6"/>
  <c:chart>
    <c:title>
      <c:layout/>
      <c:txPr>
        <a:bodyPr/>
        <a:lstStyle/>
        <a:p>
          <a:pPr>
            <a:defRPr>
              <a:solidFill>
                <a:schemeClr val="accent4">
                  <a:lumMod val="50000"/>
                </a:schemeClr>
              </a:solidFill>
            </a:defRPr>
          </a:pPr>
          <a:endParaRPr lang="es-EC"/>
        </a:p>
      </c:txPr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'pract en clases'!$A$26</c:f>
              <c:strCache>
                <c:ptCount val="1"/>
                <c:pt idx="0">
                  <c:v>Ganancias</c:v>
                </c:pt>
              </c:strCache>
            </c:strRef>
          </c:tx>
          <c:cat>
            <c:strRef>
              <c:f>'pract en clases'!$B$25:$M$25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'pract en clases'!$B$26:$M$26</c:f>
              <c:numCache>
                <c:formatCode>General</c:formatCode>
                <c:ptCount val="12"/>
                <c:pt idx="0">
                  <c:v>16625</c:v>
                </c:pt>
                <c:pt idx="1">
                  <c:v>17955</c:v>
                </c:pt>
                <c:pt idx="2">
                  <c:v>19391.400000000001</c:v>
                </c:pt>
                <c:pt idx="3">
                  <c:v>20942.712</c:v>
                </c:pt>
                <c:pt idx="4">
                  <c:v>22618.128959999998</c:v>
                </c:pt>
                <c:pt idx="5">
                  <c:v>24427.579276799999</c:v>
                </c:pt>
                <c:pt idx="6">
                  <c:v>26381.785618943999</c:v>
                </c:pt>
                <c:pt idx="7">
                  <c:v>28492.32846845952</c:v>
                </c:pt>
                <c:pt idx="8">
                  <c:v>30771.714745936282</c:v>
                </c:pt>
                <c:pt idx="9">
                  <c:v>33233.451925611189</c:v>
                </c:pt>
                <c:pt idx="10">
                  <c:v>35892.128079660084</c:v>
                </c:pt>
                <c:pt idx="11">
                  <c:v>38763.498326032895</c:v>
                </c:pt>
              </c:numCache>
            </c:numRef>
          </c:val>
        </c:ser>
        <c:dLbls/>
        <c:shape val="cone"/>
        <c:axId val="115879936"/>
        <c:axId val="115881856"/>
        <c:axId val="0"/>
      </c:bar3DChart>
      <c:catAx>
        <c:axId val="11587993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50000"/>
                  </a:schemeClr>
                </a:solidFill>
              </a:defRPr>
            </a:pPr>
            <a:endParaRPr lang="es-EC"/>
          </a:p>
        </c:txPr>
        <c:crossAx val="115881856"/>
        <c:crosses val="autoZero"/>
        <c:auto val="1"/>
        <c:lblAlgn val="ctr"/>
        <c:lblOffset val="100"/>
      </c:catAx>
      <c:valAx>
        <c:axId val="11588185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50000"/>
                  </a:schemeClr>
                </a:solidFill>
              </a:defRPr>
            </a:pPr>
            <a:endParaRPr lang="es-EC"/>
          </a:p>
        </c:txPr>
        <c:crossAx val="115879936"/>
        <c:crosses val="autoZero"/>
        <c:crossBetween val="between"/>
      </c:valAx>
    </c:plotArea>
    <c:legend>
      <c:legendPos val="r"/>
      <c:layout/>
    </c:legend>
    <c:plotVisOnly val="1"/>
  </c:chart>
  <c:spPr>
    <a:gradFill rotWithShape="1">
      <a:gsLst>
        <a:gs pos="0">
          <a:schemeClr val="accent4">
            <a:tint val="50000"/>
            <a:satMod val="300000"/>
          </a:schemeClr>
        </a:gs>
        <a:gs pos="35000">
          <a:schemeClr val="accent4">
            <a:tint val="37000"/>
            <a:satMod val="300000"/>
          </a:schemeClr>
        </a:gs>
        <a:gs pos="100000">
          <a:schemeClr val="accent4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4">
          <a:lumMod val="60000"/>
          <a:lumOff val="40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198438</xdr:colOff>
      <xdr:row>30</xdr:row>
      <xdr:rowOff>0</xdr:rowOff>
    </xdr:from>
    <xdr:to>
      <xdr:col>9</xdr:col>
      <xdr:colOff>119063</xdr:colOff>
      <xdr:row>47</xdr:row>
      <xdr:rowOff>47625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293688</xdr:colOff>
      <xdr:row>49</xdr:row>
      <xdr:rowOff>7937</xdr:rowOff>
    </xdr:from>
    <xdr:to>
      <xdr:col>17</xdr:col>
      <xdr:colOff>269875</xdr:colOff>
      <xdr:row>64</xdr:row>
      <xdr:rowOff>126999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55562</xdr:colOff>
      <xdr:row>66</xdr:row>
      <xdr:rowOff>15875</xdr:rowOff>
    </xdr:from>
    <xdr:to>
      <xdr:col>8</xdr:col>
      <xdr:colOff>420687</xdr:colOff>
      <xdr:row>83</xdr:row>
      <xdr:rowOff>63500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topLeftCell="A67" zoomScale="120" zoomScaleNormal="120" workbookViewId="0">
      <selection activeCell="O91" sqref="O91"/>
    </sheetView>
  </sheetViews>
  <sheetFormatPr baseColWidth="10" defaultColWidth="11.42578125" defaultRowHeight="12.75"/>
  <cols>
    <col min="1" max="1" width="16.42578125" bestFit="1" customWidth="1"/>
    <col min="2" max="13" width="6.7109375" customWidth="1"/>
    <col min="14" max="15" width="6.7109375" style="14" customWidth="1"/>
  </cols>
  <sheetData>
    <row r="1" spans="1:16" ht="13.5" thickBot="1">
      <c r="A1" s="23" t="s">
        <v>0</v>
      </c>
      <c r="B1" s="24"/>
      <c r="E1" s="25" t="s">
        <v>1</v>
      </c>
      <c r="F1" s="26"/>
      <c r="G1" s="27"/>
      <c r="J1" s="28" t="s">
        <v>2</v>
      </c>
      <c r="K1" s="29"/>
      <c r="L1" s="30"/>
      <c r="N1" s="22" t="s">
        <v>50</v>
      </c>
      <c r="O1" s="22"/>
    </row>
    <row r="2" spans="1:16">
      <c r="A2" s="1" t="s">
        <v>3</v>
      </c>
      <c r="B2" s="1">
        <v>0.08</v>
      </c>
      <c r="E2" s="31" t="s">
        <v>4</v>
      </c>
      <c r="F2" s="32"/>
      <c r="G2" s="2">
        <v>7.0000000000000007E-2</v>
      </c>
      <c r="J2" s="33" t="s">
        <v>5</v>
      </c>
      <c r="K2" s="34"/>
      <c r="L2" s="3">
        <v>950</v>
      </c>
      <c r="N2" s="22"/>
      <c r="O2" s="22"/>
    </row>
    <row r="3" spans="1:16" ht="13.5" thickBot="1">
      <c r="A3" s="1" t="s">
        <v>6</v>
      </c>
      <c r="B3" s="1">
        <v>35</v>
      </c>
      <c r="E3" s="31" t="s">
        <v>7</v>
      </c>
      <c r="F3" s="32"/>
      <c r="G3" s="2">
        <v>22</v>
      </c>
      <c r="J3" s="35" t="s">
        <v>8</v>
      </c>
      <c r="K3" s="36"/>
      <c r="L3" s="4">
        <v>1400</v>
      </c>
      <c r="N3" s="22"/>
      <c r="O3" s="22"/>
    </row>
    <row r="4" spans="1:16" ht="13.5" thickBot="1">
      <c r="A4" s="5" t="s">
        <v>9</v>
      </c>
      <c r="B4" s="5">
        <v>0.05</v>
      </c>
      <c r="E4" s="18" t="s">
        <v>10</v>
      </c>
      <c r="F4" s="19"/>
      <c r="G4" s="6">
        <v>7.0000000000000007E-2</v>
      </c>
      <c r="J4" s="20" t="s">
        <v>11</v>
      </c>
      <c r="K4" s="21"/>
      <c r="L4" s="7">
        <v>1030</v>
      </c>
      <c r="N4" s="22"/>
      <c r="O4" s="22"/>
    </row>
    <row r="5" spans="1:16">
      <c r="N5" s="22"/>
      <c r="O5" s="22"/>
    </row>
    <row r="6" spans="1:16">
      <c r="A6" s="8"/>
      <c r="B6" s="8" t="s">
        <v>12</v>
      </c>
      <c r="C6" s="8" t="s">
        <v>13</v>
      </c>
      <c r="D6" s="8" t="s">
        <v>14</v>
      </c>
      <c r="E6" s="8" t="s">
        <v>15</v>
      </c>
      <c r="F6" s="8" t="s">
        <v>16</v>
      </c>
      <c r="G6" s="8" t="s">
        <v>17</v>
      </c>
      <c r="H6" s="8" t="s">
        <v>18</v>
      </c>
      <c r="I6" s="8" t="s">
        <v>19</v>
      </c>
      <c r="J6" s="8" t="s">
        <v>20</v>
      </c>
      <c r="K6" s="8" t="s">
        <v>21</v>
      </c>
      <c r="L6" s="8" t="s">
        <v>22</v>
      </c>
      <c r="M6" s="8" t="s">
        <v>23</v>
      </c>
      <c r="N6" s="15" t="s">
        <v>24</v>
      </c>
      <c r="O6" s="15" t="s">
        <v>25</v>
      </c>
    </row>
    <row r="7" spans="1:16">
      <c r="A7" s="9" t="s">
        <v>26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6"/>
      <c r="O7" s="16"/>
    </row>
    <row r="8" spans="1:16">
      <c r="A8" s="10" t="s">
        <v>27</v>
      </c>
      <c r="B8" s="10">
        <v>500</v>
      </c>
      <c r="C8" s="10">
        <f>B8+(B8*$B$2)</f>
        <v>540</v>
      </c>
      <c r="D8" s="10">
        <f t="shared" ref="D8:M8" si="0">C8+(C8*$B$2)</f>
        <v>583.20000000000005</v>
      </c>
      <c r="E8" s="10">
        <f t="shared" si="0"/>
        <v>629.85599999999999</v>
      </c>
      <c r="F8" s="10">
        <f t="shared" si="0"/>
        <v>680.24447999999995</v>
      </c>
      <c r="G8" s="10">
        <f t="shared" si="0"/>
        <v>734.66403839999998</v>
      </c>
      <c r="H8" s="10">
        <f t="shared" si="0"/>
        <v>793.43716147199996</v>
      </c>
      <c r="I8" s="10">
        <f t="shared" si="0"/>
        <v>856.91213438976001</v>
      </c>
      <c r="J8" s="10">
        <f t="shared" si="0"/>
        <v>925.46510514094086</v>
      </c>
      <c r="K8" s="10">
        <f t="shared" si="0"/>
        <v>999.50231355221615</v>
      </c>
      <c r="L8" s="10">
        <f t="shared" si="0"/>
        <v>1079.4624986363935</v>
      </c>
      <c r="M8" s="10">
        <f t="shared" si="0"/>
        <v>1165.8194985273051</v>
      </c>
      <c r="N8" s="17">
        <f>MIN(B8:M8)</f>
        <v>500</v>
      </c>
      <c r="O8" s="17">
        <f>MAX(B8:N8)</f>
        <v>1165.8194985273051</v>
      </c>
      <c r="P8" s="12" t="s">
        <v>28</v>
      </c>
    </row>
    <row r="9" spans="1:16">
      <c r="A9" s="10" t="s">
        <v>29</v>
      </c>
      <c r="B9" s="10">
        <f>B8*$B$3</f>
        <v>17500</v>
      </c>
      <c r="C9" s="10">
        <f t="shared" ref="C9:M9" si="1">C8*$B$3</f>
        <v>18900</v>
      </c>
      <c r="D9" s="10">
        <f t="shared" si="1"/>
        <v>20412</v>
      </c>
      <c r="E9" s="10">
        <f t="shared" si="1"/>
        <v>22044.959999999999</v>
      </c>
      <c r="F9" s="10">
        <f t="shared" si="1"/>
        <v>23808.556799999998</v>
      </c>
      <c r="G9" s="10">
        <f t="shared" si="1"/>
        <v>25713.241343999998</v>
      </c>
      <c r="H9" s="10">
        <f t="shared" si="1"/>
        <v>27770.30065152</v>
      </c>
      <c r="I9" s="10">
        <f t="shared" si="1"/>
        <v>29991.924703641602</v>
      </c>
      <c r="J9" s="10">
        <f t="shared" si="1"/>
        <v>32391.27867993293</v>
      </c>
      <c r="K9" s="10">
        <f t="shared" si="1"/>
        <v>34982.580974327568</v>
      </c>
      <c r="L9" s="10">
        <f t="shared" si="1"/>
        <v>37781.187452273771</v>
      </c>
      <c r="M9" s="10">
        <f t="shared" si="1"/>
        <v>40803.682448455678</v>
      </c>
      <c r="N9" s="17">
        <f>MIN(B9:M9)</f>
        <v>17500</v>
      </c>
      <c r="O9" s="17">
        <f t="shared" ref="O9:O16" si="2">MAX(B9:N9)</f>
        <v>40803.682448455678</v>
      </c>
      <c r="P9" t="s">
        <v>47</v>
      </c>
    </row>
    <row r="10" spans="1:16">
      <c r="A10" s="10" t="s">
        <v>30</v>
      </c>
      <c r="B10" s="10">
        <f>B9*$B$4</f>
        <v>875</v>
      </c>
      <c r="C10" s="10">
        <f t="shared" ref="C10:M10" si="3">C9*$B$4</f>
        <v>945</v>
      </c>
      <c r="D10" s="10">
        <f t="shared" si="3"/>
        <v>1020.6</v>
      </c>
      <c r="E10" s="10">
        <f t="shared" si="3"/>
        <v>1102.248</v>
      </c>
      <c r="F10" s="10">
        <f t="shared" si="3"/>
        <v>1190.4278400000001</v>
      </c>
      <c r="G10" s="10">
        <f t="shared" si="3"/>
        <v>1285.6620671999999</v>
      </c>
      <c r="H10" s="10">
        <f t="shared" si="3"/>
        <v>1388.5150325760001</v>
      </c>
      <c r="I10" s="10">
        <f t="shared" si="3"/>
        <v>1499.5962351820801</v>
      </c>
      <c r="J10" s="10">
        <f t="shared" si="3"/>
        <v>1619.5639339966465</v>
      </c>
      <c r="K10" s="10">
        <f t="shared" si="3"/>
        <v>1749.1290487163785</v>
      </c>
      <c r="L10" s="10">
        <f t="shared" si="3"/>
        <v>1889.0593726136885</v>
      </c>
      <c r="M10" s="10">
        <f t="shared" si="3"/>
        <v>2040.184122422784</v>
      </c>
      <c r="N10" s="17">
        <f t="shared" ref="N9:N11" si="4">MIN(B10:M10)</f>
        <v>875</v>
      </c>
      <c r="O10" s="17">
        <f t="shared" si="2"/>
        <v>2040.184122422784</v>
      </c>
      <c r="P10" t="s">
        <v>48</v>
      </c>
    </row>
    <row r="11" spans="1:16">
      <c r="A11" s="10" t="s">
        <v>31</v>
      </c>
      <c r="B11" s="10">
        <f>B9-B10</f>
        <v>16625</v>
      </c>
      <c r="C11" s="10">
        <f t="shared" ref="C11:M11" si="5">C9-C10</f>
        <v>17955</v>
      </c>
      <c r="D11" s="10">
        <f t="shared" si="5"/>
        <v>19391.400000000001</v>
      </c>
      <c r="E11" s="10">
        <f t="shared" si="5"/>
        <v>20942.712</v>
      </c>
      <c r="F11" s="10">
        <f t="shared" si="5"/>
        <v>22618.128959999998</v>
      </c>
      <c r="G11" s="10">
        <f t="shared" si="5"/>
        <v>24427.579276799999</v>
      </c>
      <c r="H11" s="10">
        <f t="shared" si="5"/>
        <v>26381.785618943999</v>
      </c>
      <c r="I11" s="10">
        <f t="shared" si="5"/>
        <v>28492.32846845952</v>
      </c>
      <c r="J11" s="10">
        <f t="shared" si="5"/>
        <v>30771.714745936282</v>
      </c>
      <c r="K11" s="10">
        <f t="shared" si="5"/>
        <v>33233.451925611189</v>
      </c>
      <c r="L11" s="10">
        <f t="shared" si="5"/>
        <v>35892.128079660084</v>
      </c>
      <c r="M11" s="10">
        <f t="shared" si="5"/>
        <v>38763.498326032895</v>
      </c>
      <c r="N11" s="17">
        <f t="shared" si="4"/>
        <v>16625</v>
      </c>
      <c r="O11" s="17">
        <f t="shared" si="2"/>
        <v>38763.498326032895</v>
      </c>
      <c r="P11" t="s">
        <v>49</v>
      </c>
    </row>
    <row r="12" spans="1:16">
      <c r="A12" s="13" t="s">
        <v>32</v>
      </c>
      <c r="B12" s="8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 t="s">
        <v>17</v>
      </c>
      <c r="H12" s="8" t="s">
        <v>18</v>
      </c>
      <c r="I12" s="8" t="s">
        <v>19</v>
      </c>
      <c r="J12" s="8" t="s">
        <v>20</v>
      </c>
      <c r="K12" s="8" t="s">
        <v>21</v>
      </c>
      <c r="L12" s="8" t="s">
        <v>22</v>
      </c>
      <c r="M12" s="8" t="s">
        <v>23</v>
      </c>
      <c r="N12" s="15" t="s">
        <v>24</v>
      </c>
      <c r="O12" s="17" t="s">
        <v>25</v>
      </c>
    </row>
    <row r="13" spans="1:16">
      <c r="A13" s="10" t="s">
        <v>33</v>
      </c>
      <c r="B13" s="10">
        <v>350</v>
      </c>
      <c r="C13" s="37">
        <f>B13+(B13*$G$2)</f>
        <v>374.5</v>
      </c>
      <c r="D13" s="10">
        <f t="shared" ref="D13:M13" si="6">C13+(C13*$G$2)</f>
        <v>400.71500000000003</v>
      </c>
      <c r="E13" s="10">
        <f t="shared" si="6"/>
        <v>428.76505000000003</v>
      </c>
      <c r="F13" s="10">
        <f t="shared" si="6"/>
        <v>458.77860350000003</v>
      </c>
      <c r="G13" s="10">
        <f t="shared" si="6"/>
        <v>490.89310574500001</v>
      </c>
      <c r="H13" s="10">
        <f t="shared" si="6"/>
        <v>525.25562314715</v>
      </c>
      <c r="I13" s="10">
        <f t="shared" si="6"/>
        <v>562.02351676745047</v>
      </c>
      <c r="J13" s="10">
        <f t="shared" si="6"/>
        <v>601.365162941172</v>
      </c>
      <c r="K13" s="10">
        <f t="shared" si="6"/>
        <v>643.460724347054</v>
      </c>
      <c r="L13" s="10">
        <f t="shared" si="6"/>
        <v>688.50297505134779</v>
      </c>
      <c r="M13" s="10">
        <f t="shared" si="6"/>
        <v>736.69818330494218</v>
      </c>
      <c r="N13" s="16">
        <f>MIN(B13:M13)</f>
        <v>350</v>
      </c>
      <c r="O13" s="17">
        <f t="shared" si="2"/>
        <v>736.69818330494218</v>
      </c>
      <c r="P13" t="s">
        <v>51</v>
      </c>
    </row>
    <row r="14" spans="1:16">
      <c r="A14" s="10" t="s">
        <v>34</v>
      </c>
      <c r="B14" s="10">
        <f>B13*$G$3</f>
        <v>7700</v>
      </c>
      <c r="C14" s="10">
        <f t="shared" ref="C14:M14" si="7">C13*$G$3</f>
        <v>8239</v>
      </c>
      <c r="D14" s="10">
        <f t="shared" si="7"/>
        <v>8815.7300000000014</v>
      </c>
      <c r="E14" s="10">
        <f t="shared" si="7"/>
        <v>9432.8311000000012</v>
      </c>
      <c r="F14" s="10">
        <f t="shared" si="7"/>
        <v>10093.129277</v>
      </c>
      <c r="G14" s="10">
        <f t="shared" si="7"/>
        <v>10799.648326390001</v>
      </c>
      <c r="H14" s="10">
        <f t="shared" si="7"/>
        <v>11555.623709237299</v>
      </c>
      <c r="I14" s="10">
        <f t="shared" si="7"/>
        <v>12364.51736888391</v>
      </c>
      <c r="J14" s="10">
        <f t="shared" si="7"/>
        <v>13230.033584705783</v>
      </c>
      <c r="K14" s="10">
        <f t="shared" si="7"/>
        <v>14156.135935635188</v>
      </c>
      <c r="L14" s="10">
        <f t="shared" si="7"/>
        <v>15147.065451129651</v>
      </c>
      <c r="M14" s="10">
        <f t="shared" si="7"/>
        <v>16207.360032708728</v>
      </c>
      <c r="N14" s="16">
        <f t="shared" ref="N14:N16" si="8">MIN(B14:M14)</f>
        <v>7700</v>
      </c>
      <c r="O14" s="17">
        <f t="shared" si="2"/>
        <v>16207.360032708728</v>
      </c>
      <c r="P14" t="s">
        <v>52</v>
      </c>
    </row>
    <row r="15" spans="1:16">
      <c r="A15" s="10" t="s">
        <v>30</v>
      </c>
      <c r="B15" s="10">
        <f>B14*$G$4</f>
        <v>539</v>
      </c>
      <c r="C15" s="10">
        <f t="shared" ref="C15:M15" si="9">C14*$G$4</f>
        <v>576.73</v>
      </c>
      <c r="D15" s="10">
        <f t="shared" si="9"/>
        <v>617.1011000000002</v>
      </c>
      <c r="E15" s="10">
        <f t="shared" si="9"/>
        <v>660.29817700000012</v>
      </c>
      <c r="F15" s="10">
        <f t="shared" si="9"/>
        <v>706.51904939000008</v>
      </c>
      <c r="G15" s="10">
        <f t="shared" si="9"/>
        <v>755.97538284730012</v>
      </c>
      <c r="H15" s="10">
        <f t="shared" si="9"/>
        <v>808.89365964661101</v>
      </c>
      <c r="I15" s="10">
        <f t="shared" si="9"/>
        <v>865.51621582187374</v>
      </c>
      <c r="J15" s="10">
        <f t="shared" si="9"/>
        <v>926.10235092940491</v>
      </c>
      <c r="K15" s="10">
        <f t="shared" si="9"/>
        <v>990.9295154944632</v>
      </c>
      <c r="L15" s="10">
        <f t="shared" si="9"/>
        <v>1060.2945815790756</v>
      </c>
      <c r="M15" s="10">
        <f t="shared" si="9"/>
        <v>1134.5152022896111</v>
      </c>
      <c r="N15" s="16">
        <f t="shared" si="8"/>
        <v>539</v>
      </c>
      <c r="O15" s="17">
        <f t="shared" si="2"/>
        <v>1134.5152022896111</v>
      </c>
      <c r="P15" t="s">
        <v>53</v>
      </c>
    </row>
    <row r="16" spans="1:16">
      <c r="A16" s="10" t="s">
        <v>35</v>
      </c>
      <c r="B16" s="10">
        <f>B14-B15</f>
        <v>7161</v>
      </c>
      <c r="C16" s="10">
        <f t="shared" ref="C16:M16" si="10">C14-C15</f>
        <v>7662.27</v>
      </c>
      <c r="D16" s="10">
        <f t="shared" si="10"/>
        <v>8198.6289000000015</v>
      </c>
      <c r="E16" s="10">
        <f t="shared" si="10"/>
        <v>8772.5329230000007</v>
      </c>
      <c r="F16" s="10">
        <f t="shared" si="10"/>
        <v>9386.6102276099991</v>
      </c>
      <c r="G16" s="10">
        <f t="shared" si="10"/>
        <v>10043.672943542701</v>
      </c>
      <c r="H16" s="10">
        <f t="shared" si="10"/>
        <v>10746.730049590689</v>
      </c>
      <c r="I16" s="10">
        <f t="shared" si="10"/>
        <v>11499.001153062036</v>
      </c>
      <c r="J16" s="10">
        <f t="shared" si="10"/>
        <v>12303.931233776379</v>
      </c>
      <c r="K16" s="10">
        <f t="shared" si="10"/>
        <v>13165.206420140725</v>
      </c>
      <c r="L16" s="10">
        <f t="shared" si="10"/>
        <v>14086.770869550575</v>
      </c>
      <c r="M16" s="10">
        <f t="shared" si="10"/>
        <v>15072.844830419117</v>
      </c>
      <c r="N16" s="16">
        <f t="shared" si="8"/>
        <v>7161</v>
      </c>
      <c r="O16" s="17">
        <f t="shared" si="2"/>
        <v>15072.844830419117</v>
      </c>
      <c r="P16" t="s">
        <v>54</v>
      </c>
    </row>
    <row r="17" spans="1:16">
      <c r="A17" s="13" t="s">
        <v>36</v>
      </c>
      <c r="B17" s="8" t="s">
        <v>12</v>
      </c>
      <c r="C17" s="8" t="s">
        <v>13</v>
      </c>
      <c r="D17" s="8" t="s">
        <v>14</v>
      </c>
      <c r="E17" s="8" t="s">
        <v>15</v>
      </c>
      <c r="F17" s="8" t="s">
        <v>16</v>
      </c>
      <c r="G17" s="8" t="s">
        <v>17</v>
      </c>
      <c r="H17" s="8" t="s">
        <v>18</v>
      </c>
      <c r="I17" s="8" t="s">
        <v>19</v>
      </c>
      <c r="J17" s="8" t="s">
        <v>20</v>
      </c>
      <c r="K17" s="8" t="s">
        <v>21</v>
      </c>
      <c r="L17" s="8" t="s">
        <v>22</v>
      </c>
      <c r="M17" s="8" t="s">
        <v>23</v>
      </c>
      <c r="N17" s="15" t="s">
        <v>24</v>
      </c>
      <c r="O17" s="15" t="s">
        <v>25</v>
      </c>
    </row>
    <row r="18" spans="1:16">
      <c r="A18" s="10" t="s">
        <v>37</v>
      </c>
      <c r="B18" s="10">
        <v>5</v>
      </c>
      <c r="C18" s="10">
        <v>5</v>
      </c>
      <c r="D18" s="10">
        <v>5</v>
      </c>
      <c r="E18" s="10">
        <v>5</v>
      </c>
      <c r="F18" s="10">
        <v>5</v>
      </c>
      <c r="G18" s="10">
        <v>5</v>
      </c>
      <c r="H18" s="10">
        <v>5</v>
      </c>
      <c r="I18" s="10">
        <v>5</v>
      </c>
      <c r="J18" s="10">
        <v>5</v>
      </c>
      <c r="K18" s="10">
        <v>5</v>
      </c>
      <c r="L18" s="10">
        <v>5</v>
      </c>
      <c r="M18" s="10">
        <v>5</v>
      </c>
      <c r="N18" s="16"/>
      <c r="O18" s="16"/>
    </row>
    <row r="19" spans="1:16">
      <c r="A19" s="10" t="s">
        <v>11</v>
      </c>
      <c r="B19" s="10">
        <f>$L$4</f>
        <v>1030</v>
      </c>
      <c r="C19" s="10">
        <f t="shared" ref="C19:M19" si="11">$L$4</f>
        <v>1030</v>
      </c>
      <c r="D19" s="10">
        <f t="shared" si="11"/>
        <v>1030</v>
      </c>
      <c r="E19" s="10">
        <f t="shared" si="11"/>
        <v>1030</v>
      </c>
      <c r="F19" s="10">
        <f t="shared" si="11"/>
        <v>1030</v>
      </c>
      <c r="G19" s="10">
        <f t="shared" si="11"/>
        <v>1030</v>
      </c>
      <c r="H19" s="10">
        <f t="shared" si="11"/>
        <v>1030</v>
      </c>
      <c r="I19" s="10">
        <f t="shared" si="11"/>
        <v>1030</v>
      </c>
      <c r="J19" s="10">
        <f t="shared" si="11"/>
        <v>1030</v>
      </c>
      <c r="K19" s="10">
        <f t="shared" si="11"/>
        <v>1030</v>
      </c>
      <c r="L19" s="10">
        <f t="shared" si="11"/>
        <v>1030</v>
      </c>
      <c r="M19" s="10">
        <f t="shared" si="11"/>
        <v>1030</v>
      </c>
      <c r="N19" s="16"/>
      <c r="O19" s="16"/>
      <c r="P19" t="s">
        <v>55</v>
      </c>
    </row>
    <row r="20" spans="1:16">
      <c r="A20" s="10" t="s">
        <v>38</v>
      </c>
      <c r="B20" s="10">
        <f>$B$18*$B$19</f>
        <v>5150</v>
      </c>
      <c r="C20" s="10">
        <f t="shared" ref="C20:M20" si="12">$B$18*$B$19</f>
        <v>5150</v>
      </c>
      <c r="D20" s="10">
        <f t="shared" si="12"/>
        <v>5150</v>
      </c>
      <c r="E20" s="10">
        <f t="shared" si="12"/>
        <v>5150</v>
      </c>
      <c r="F20" s="10">
        <f t="shared" si="12"/>
        <v>5150</v>
      </c>
      <c r="G20" s="10">
        <f t="shared" si="12"/>
        <v>5150</v>
      </c>
      <c r="H20" s="10">
        <f t="shared" si="12"/>
        <v>5150</v>
      </c>
      <c r="I20" s="10">
        <f t="shared" si="12"/>
        <v>5150</v>
      </c>
      <c r="J20" s="10">
        <f t="shared" si="12"/>
        <v>5150</v>
      </c>
      <c r="K20" s="10">
        <f t="shared" si="12"/>
        <v>5150</v>
      </c>
      <c r="L20" s="10">
        <f t="shared" si="12"/>
        <v>5150</v>
      </c>
      <c r="M20" s="10">
        <f t="shared" si="12"/>
        <v>5150</v>
      </c>
      <c r="N20" s="16"/>
      <c r="O20" s="16"/>
      <c r="P20" t="s">
        <v>56</v>
      </c>
    </row>
    <row r="21" spans="1:16">
      <c r="A21" s="13" t="s">
        <v>39</v>
      </c>
      <c r="B21" s="8" t="s">
        <v>12</v>
      </c>
      <c r="C21" s="8" t="s">
        <v>13</v>
      </c>
      <c r="D21" s="8" t="s">
        <v>14</v>
      </c>
      <c r="E21" s="8" t="s">
        <v>15</v>
      </c>
      <c r="F21" s="8" t="s">
        <v>16</v>
      </c>
      <c r="G21" s="8" t="s">
        <v>17</v>
      </c>
      <c r="H21" s="8" t="s">
        <v>18</v>
      </c>
      <c r="I21" s="8" t="s">
        <v>19</v>
      </c>
      <c r="J21" s="8" t="s">
        <v>20</v>
      </c>
      <c r="K21" s="8" t="s">
        <v>21</v>
      </c>
      <c r="L21" s="8" t="s">
        <v>22</v>
      </c>
      <c r="M21" s="8" t="s">
        <v>23</v>
      </c>
      <c r="N21" s="15" t="s">
        <v>24</v>
      </c>
      <c r="O21" s="15" t="s">
        <v>25</v>
      </c>
    </row>
    <row r="22" spans="1:16">
      <c r="A22" s="10" t="s">
        <v>5</v>
      </c>
      <c r="B22" s="10">
        <f>$L$2</f>
        <v>950</v>
      </c>
      <c r="C22" s="10">
        <f t="shared" ref="C22:M22" si="13">$L$2</f>
        <v>950</v>
      </c>
      <c r="D22" s="10">
        <f t="shared" si="13"/>
        <v>950</v>
      </c>
      <c r="E22" s="10">
        <f t="shared" si="13"/>
        <v>950</v>
      </c>
      <c r="F22" s="10">
        <f t="shared" si="13"/>
        <v>950</v>
      </c>
      <c r="G22" s="10">
        <f t="shared" si="13"/>
        <v>950</v>
      </c>
      <c r="H22" s="10">
        <f t="shared" si="13"/>
        <v>950</v>
      </c>
      <c r="I22" s="10">
        <f t="shared" si="13"/>
        <v>950</v>
      </c>
      <c r="J22" s="10">
        <f t="shared" si="13"/>
        <v>950</v>
      </c>
      <c r="K22" s="10">
        <f t="shared" si="13"/>
        <v>950</v>
      </c>
      <c r="L22" s="10">
        <f t="shared" si="13"/>
        <v>950</v>
      </c>
      <c r="M22" s="10">
        <f t="shared" si="13"/>
        <v>950</v>
      </c>
      <c r="N22" s="16"/>
      <c r="O22" s="16"/>
      <c r="P22" t="s">
        <v>57</v>
      </c>
    </row>
    <row r="23" spans="1:16">
      <c r="A23" s="10" t="s">
        <v>40</v>
      </c>
      <c r="B23" s="10">
        <f>$L$3</f>
        <v>1400</v>
      </c>
      <c r="C23" s="10">
        <f t="shared" ref="C23:M23" si="14">$L$3</f>
        <v>1400</v>
      </c>
      <c r="D23" s="10">
        <f t="shared" si="14"/>
        <v>1400</v>
      </c>
      <c r="E23" s="10">
        <f t="shared" si="14"/>
        <v>1400</v>
      </c>
      <c r="F23" s="10">
        <f t="shared" si="14"/>
        <v>1400</v>
      </c>
      <c r="G23" s="10">
        <f t="shared" si="14"/>
        <v>1400</v>
      </c>
      <c r="H23" s="10">
        <f t="shared" si="14"/>
        <v>1400</v>
      </c>
      <c r="I23" s="10">
        <f t="shared" si="14"/>
        <v>1400</v>
      </c>
      <c r="J23" s="10">
        <f t="shared" si="14"/>
        <v>1400</v>
      </c>
      <c r="K23" s="10">
        <f t="shared" si="14"/>
        <v>1400</v>
      </c>
      <c r="L23" s="10">
        <f t="shared" si="14"/>
        <v>1400</v>
      </c>
      <c r="M23" s="10">
        <f t="shared" si="14"/>
        <v>1400</v>
      </c>
      <c r="N23" s="16"/>
      <c r="O23" s="16"/>
      <c r="P23" t="s">
        <v>58</v>
      </c>
    </row>
    <row r="24" spans="1:16">
      <c r="A24" s="10" t="s">
        <v>41</v>
      </c>
      <c r="B24" s="10">
        <f>B22+B23</f>
        <v>2350</v>
      </c>
      <c r="C24" s="10">
        <f t="shared" ref="C24:M24" si="15">C22+C23</f>
        <v>2350</v>
      </c>
      <c r="D24" s="10">
        <f t="shared" si="15"/>
        <v>2350</v>
      </c>
      <c r="E24" s="10">
        <f t="shared" si="15"/>
        <v>2350</v>
      </c>
      <c r="F24" s="10">
        <f t="shared" si="15"/>
        <v>2350</v>
      </c>
      <c r="G24" s="10">
        <f t="shared" si="15"/>
        <v>2350</v>
      </c>
      <c r="H24" s="10">
        <f t="shared" si="15"/>
        <v>2350</v>
      </c>
      <c r="I24" s="10">
        <f t="shared" si="15"/>
        <v>2350</v>
      </c>
      <c r="J24" s="10">
        <f t="shared" si="15"/>
        <v>2350</v>
      </c>
      <c r="K24" s="10">
        <f t="shared" si="15"/>
        <v>2350</v>
      </c>
      <c r="L24" s="10">
        <f t="shared" si="15"/>
        <v>2350</v>
      </c>
      <c r="M24" s="10">
        <f t="shared" si="15"/>
        <v>2350</v>
      </c>
      <c r="N24" s="16"/>
      <c r="O24" s="16"/>
      <c r="P24" t="s">
        <v>59</v>
      </c>
    </row>
    <row r="25" spans="1:16">
      <c r="A25" s="13" t="s">
        <v>42</v>
      </c>
      <c r="B25" s="8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  <c r="N25" s="15" t="s">
        <v>24</v>
      </c>
      <c r="O25" s="15" t="s">
        <v>25</v>
      </c>
    </row>
    <row r="26" spans="1:16">
      <c r="A26" s="10" t="s">
        <v>43</v>
      </c>
      <c r="B26" s="10">
        <f>B11</f>
        <v>16625</v>
      </c>
      <c r="C26" s="10">
        <f t="shared" ref="C26:M26" si="16">C11</f>
        <v>17955</v>
      </c>
      <c r="D26" s="10">
        <f t="shared" si="16"/>
        <v>19391.400000000001</v>
      </c>
      <c r="E26" s="10">
        <f t="shared" si="16"/>
        <v>20942.712</v>
      </c>
      <c r="F26" s="10">
        <f t="shared" si="16"/>
        <v>22618.128959999998</v>
      </c>
      <c r="G26" s="10">
        <f t="shared" si="16"/>
        <v>24427.579276799999</v>
      </c>
      <c r="H26" s="10">
        <f t="shared" si="16"/>
        <v>26381.785618943999</v>
      </c>
      <c r="I26" s="10">
        <f t="shared" si="16"/>
        <v>28492.32846845952</v>
      </c>
      <c r="J26" s="10">
        <f t="shared" si="16"/>
        <v>30771.714745936282</v>
      </c>
      <c r="K26" s="10">
        <f t="shared" si="16"/>
        <v>33233.451925611189</v>
      </c>
      <c r="L26" s="10">
        <f t="shared" si="16"/>
        <v>35892.128079660084</v>
      </c>
      <c r="M26" s="10">
        <f t="shared" si="16"/>
        <v>38763.498326032895</v>
      </c>
      <c r="N26" s="17">
        <f>MIN(B26:M26)</f>
        <v>16625</v>
      </c>
      <c r="O26" s="17">
        <f>MAX(B26:M26)</f>
        <v>38763.498326032895</v>
      </c>
      <c r="P26" t="s">
        <v>31</v>
      </c>
    </row>
    <row r="27" spans="1:16">
      <c r="A27" s="10" t="s">
        <v>44</v>
      </c>
      <c r="B27" s="10">
        <f>B16+B20+B24</f>
        <v>14661</v>
      </c>
      <c r="C27" s="10">
        <f t="shared" ref="C27:M27" si="17">C16+C20+C24</f>
        <v>15162.27</v>
      </c>
      <c r="D27" s="10">
        <f t="shared" si="17"/>
        <v>15698.628900000002</v>
      </c>
      <c r="E27" s="10">
        <f t="shared" si="17"/>
        <v>16272.532923000001</v>
      </c>
      <c r="F27" s="10">
        <f t="shared" si="17"/>
        <v>16886.610227609999</v>
      </c>
      <c r="G27" s="10">
        <f t="shared" si="17"/>
        <v>17543.672943542701</v>
      </c>
      <c r="H27" s="10">
        <f t="shared" si="17"/>
        <v>18246.730049590689</v>
      </c>
      <c r="I27" s="10">
        <f t="shared" si="17"/>
        <v>18999.001153062036</v>
      </c>
      <c r="J27" s="10">
        <f t="shared" si="17"/>
        <v>19803.931233776377</v>
      </c>
      <c r="K27" s="10">
        <f t="shared" si="17"/>
        <v>20665.206420140727</v>
      </c>
      <c r="L27" s="10">
        <f t="shared" si="17"/>
        <v>21586.770869550575</v>
      </c>
      <c r="M27" s="10">
        <f t="shared" si="17"/>
        <v>22572.844830419119</v>
      </c>
      <c r="N27" s="17">
        <f t="shared" ref="N27:N30" si="18">MIN(B27:M27)</f>
        <v>14661</v>
      </c>
      <c r="O27" s="17">
        <f t="shared" ref="O27:O29" si="19">MAX(B27:M27)</f>
        <v>22572.844830419119</v>
      </c>
      <c r="P27" t="s">
        <v>60</v>
      </c>
    </row>
    <row r="28" spans="1:16">
      <c r="A28" s="10" t="s">
        <v>45</v>
      </c>
      <c r="B28" s="11">
        <f>B26-B27</f>
        <v>1964</v>
      </c>
      <c r="C28" s="11">
        <f t="shared" ref="C28:M28" si="20">C26-C27</f>
        <v>2792.7299999999996</v>
      </c>
      <c r="D28" s="11">
        <f t="shared" si="20"/>
        <v>3692.7710999999999</v>
      </c>
      <c r="E28" s="11">
        <f t="shared" si="20"/>
        <v>4670.1790769999989</v>
      </c>
      <c r="F28" s="11">
        <f t="shared" si="20"/>
        <v>5731.5187323899991</v>
      </c>
      <c r="G28" s="11">
        <f t="shared" si="20"/>
        <v>6883.9063332572987</v>
      </c>
      <c r="H28" s="11">
        <f t="shared" si="20"/>
        <v>8135.0555693533097</v>
      </c>
      <c r="I28" s="11">
        <f t="shared" si="20"/>
        <v>9493.3273153974842</v>
      </c>
      <c r="J28" s="11">
        <f t="shared" si="20"/>
        <v>10967.783512159906</v>
      </c>
      <c r="K28" s="11">
        <f t="shared" si="20"/>
        <v>12568.245505470462</v>
      </c>
      <c r="L28" s="11">
        <f t="shared" si="20"/>
        <v>14305.357210109509</v>
      </c>
      <c r="M28" s="11">
        <f t="shared" si="20"/>
        <v>16190.653495613777</v>
      </c>
      <c r="N28" s="17">
        <f t="shared" si="18"/>
        <v>1964</v>
      </c>
      <c r="O28" s="17">
        <f t="shared" si="19"/>
        <v>16190.653495613777</v>
      </c>
      <c r="P28" t="s">
        <v>61</v>
      </c>
    </row>
    <row r="29" spans="1:16">
      <c r="A29" s="10" t="s">
        <v>46</v>
      </c>
      <c r="B29" s="38">
        <f>B28/B26</f>
        <v>0.11813533834586466</v>
      </c>
      <c r="C29" s="38">
        <f t="shared" ref="C29:M29" si="21">C28/C26</f>
        <v>0.15554051796157056</v>
      </c>
      <c r="D29" s="38">
        <f t="shared" si="21"/>
        <v>0.1904334447229184</v>
      </c>
      <c r="E29" s="38">
        <f t="shared" si="21"/>
        <v>0.22299781790438597</v>
      </c>
      <c r="F29" s="38">
        <f t="shared" si="21"/>
        <v>0.25340375158909695</v>
      </c>
      <c r="G29" s="38">
        <f t="shared" si="21"/>
        <v>0.28180878077408444</v>
      </c>
      <c r="H29" s="38">
        <f t="shared" si="21"/>
        <v>0.30835879295113977</v>
      </c>
      <c r="I29" s="38">
        <f t="shared" si="21"/>
        <v>0.3331888906835544</v>
      </c>
      <c r="J29" s="38">
        <f t="shared" si="21"/>
        <v>0.35642419029015315</v>
      </c>
      <c r="K29" s="38">
        <f t="shared" si="21"/>
        <v>0.37818056136939565</v>
      </c>
      <c r="L29" s="38">
        <f t="shared" si="21"/>
        <v>0.39856531154574515</v>
      </c>
      <c r="M29" s="38">
        <f t="shared" si="21"/>
        <v>0.41767782049589713</v>
      </c>
      <c r="N29" s="39">
        <f>MIN(B29:M29)</f>
        <v>0.11813533834586466</v>
      </c>
      <c r="O29" s="39">
        <f t="shared" si="19"/>
        <v>0.41767782049589713</v>
      </c>
      <c r="P29" t="s">
        <v>62</v>
      </c>
    </row>
    <row r="30" spans="1:16">
      <c r="O30"/>
    </row>
  </sheetData>
  <mergeCells count="10">
    <mergeCell ref="E4:F4"/>
    <mergeCell ref="J4:K4"/>
    <mergeCell ref="N1:O5"/>
    <mergeCell ref="A1:B1"/>
    <mergeCell ref="E1:G1"/>
    <mergeCell ref="J1:L1"/>
    <mergeCell ref="E2:F2"/>
    <mergeCell ref="J2:K2"/>
    <mergeCell ref="E3:F3"/>
    <mergeCell ref="J3:K3"/>
  </mergeCells>
  <pageMargins left="0.75" right="0.75" top="1" bottom="1" header="0" footer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pract en clases</vt:lpstr>
    </vt:vector>
  </TitlesOfParts>
  <Company>IOAMBIENTE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Tatiana Orta Zambrano</dc:creator>
  <cp:lastModifiedBy>Katerine Villon</cp:lastModifiedBy>
  <dcterms:created xsi:type="dcterms:W3CDTF">2011-01-21T20:29:09Z</dcterms:created>
  <dcterms:modified xsi:type="dcterms:W3CDTF">2011-01-21T21:42:53Z</dcterms:modified>
</cp:coreProperties>
</file>