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460" windowHeight="6708" activeTab="1"/>
  </bookViews>
  <sheets>
    <sheet name="PANORAMA MUNDIAL1" sheetId="1" r:id="rId1"/>
    <sheet name="MOV. AÑOS Y MESES" sheetId="2" r:id="rId2"/>
    <sheet name="MOV.JEFATURAS" sheetId="3" r:id="rId3"/>
    <sheet name="LLEGADAS PAIS DE NACIONALIDAD" sheetId="4" r:id="rId4"/>
    <sheet name="INGRESO Y EGRESO DE DIVISAS" sheetId="5" r:id="rId5"/>
  </sheets>
  <externalReferences>
    <externalReference r:id="rId8"/>
    <externalReference r:id="rId9"/>
    <externalReference r:id="rId10"/>
  </externalReferences>
  <definedNames>
    <definedName name="__123Graph_A" hidden="1">'[3]TREXPNYC'!$O$4:$O$9</definedName>
    <definedName name="__123Graph_ABOL9204" hidden="1">'[3]TREXPNYC'!$O$4:$O$9</definedName>
    <definedName name="__123Graph_ABOL9209" hidden="1">'[2]LLEXJMY'!$B$43:$B$48</definedName>
    <definedName name="__123Graph_ABOL9212" hidden="1">'[1]LLEGES93'!#REF!</definedName>
    <definedName name="__123Graph_ABOL9213" hidden="1">'[1]LLEGES93'!#REF!</definedName>
    <definedName name="__123Graph_B" hidden="1">'[2]LLEXJMY'!$C$43:$C$48</definedName>
    <definedName name="__123Graph_BBOL9209" hidden="1">'[2]LLEXJMY'!$C$43:$C$48</definedName>
    <definedName name="__123Graph_BBOL9212" hidden="1">'[1]LLEGES93'!#REF!</definedName>
    <definedName name="__123Graph_BBOL9213" hidden="1">'[1]LLEGES93'!$B$28:$B$30</definedName>
    <definedName name="__123Graph_C" hidden="1">'[2]LLEXJMY'!$D$43:$D$48</definedName>
    <definedName name="__123Graph_CBOL9209" hidden="1">'[2]LLEXJMY'!$D$43:$D$48</definedName>
    <definedName name="__123Graph_X" hidden="1">'[3]TREXPNYC'!$N$4:$N$9</definedName>
    <definedName name="__123Graph_XBOL9204" hidden="1">'[3]TREXPNYC'!$N$4:$N$9</definedName>
    <definedName name="__123Graph_XBOL9209" hidden="1">'[2]LLEXJMY'!$A$43:$A$48</definedName>
    <definedName name="__123Graph_XBOL9212" hidden="1">'[1]LLEGES93'!#REF!</definedName>
    <definedName name="__123Graph_XBOL9213" hidden="1">'[1]LLEGES93'!$A$28:$A$30</definedName>
    <definedName name="_xlnm.Print_Area" localSheetId="1">'MOV. AÑOS Y MESES'!$A$1:$N$53</definedName>
    <definedName name="_xlnm.Print_Titles" localSheetId="3">'LLEGADAS PAIS DE NACIONALIDAD'!$5:$7</definedName>
  </definedNames>
  <calcPr fullCalcOnLoad="1"/>
</workbook>
</file>

<file path=xl/sharedStrings.xml><?xml version="1.0" encoding="utf-8"?>
<sst xmlns="http://schemas.openxmlformats.org/spreadsheetml/2006/main" count="463" uniqueCount="331">
  <si>
    <t>SALIDA DE ECUATORIANOS</t>
  </si>
  <si>
    <t>TOTAL</t>
  </si>
  <si>
    <t>LLEGADA DE EXTRANJEROS</t>
  </si>
  <si>
    <t>VAR%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</si>
  <si>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</si>
  <si>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</si>
  <si>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</si>
  <si>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</si>
  <si>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</si>
  <si>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</si>
  <si>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</si>
  <si>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</si>
  <si>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</si>
  <si>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</si>
  <si>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</si>
  <si>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</si>
  <si>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ENTRADAS Y SALIDAS EN EL ECUADOR</t>
  </si>
  <si>
    <t>ECUADOR</t>
  </si>
  <si>
    <t>BALANZA DE PAGOS</t>
  </si>
  <si>
    <t>CUENTA VIAJES Y TRANSPORTE DE PASAJEROS</t>
  </si>
  <si>
    <t xml:space="preserve">(millones de dólares) </t>
  </si>
  <si>
    <t>TRIMESTRES</t>
  </si>
  <si>
    <t>INGRESOS (a)</t>
  </si>
  <si>
    <t>EGRESOS (b)</t>
  </si>
  <si>
    <t>SALDO          ( a - b )</t>
  </si>
  <si>
    <t>TOTAL DE INGRESOS DE DIVISAS              ( a)</t>
  </si>
  <si>
    <t>TOTAL DE EGRESOS DE DIVISAS           (b)</t>
  </si>
  <si>
    <t>VIAJES</t>
  </si>
  <si>
    <t>TRANSPORTE</t>
  </si>
  <si>
    <t>I TRIMESTRE</t>
  </si>
  <si>
    <t>II TRIMESTRE</t>
  </si>
  <si>
    <t>III TRIMESTRE</t>
  </si>
  <si>
    <t>IV TRIMESTRE</t>
  </si>
  <si>
    <t xml:space="preserve">                      Ministerio de Turismo</t>
  </si>
  <si>
    <t>Fuente : Banco Central del Ecuador</t>
  </si>
  <si>
    <t xml:space="preserve">              Dirección Nacional de Migración (2008 - 2009)</t>
  </si>
  <si>
    <t>ENTRADA DE EXTRANJEROS Y SALIDA DE ECUATORIANOS</t>
  </si>
  <si>
    <t>ENTRADAS</t>
  </si>
  <si>
    <t>JEFATURAS</t>
  </si>
  <si>
    <t>PICHINCHA</t>
  </si>
  <si>
    <t>GUAYAS</t>
  </si>
  <si>
    <t>CARCHI</t>
  </si>
  <si>
    <t>EL ORO</t>
  </si>
  <si>
    <t>LOJA</t>
  </si>
  <si>
    <t>OTRAS JEFATURAS</t>
  </si>
  <si>
    <t>SALIDAS</t>
  </si>
  <si>
    <t xml:space="preserve">ENTRADA Y SALIDA DE EXTRANJEROS Y  ECUATORIANOS </t>
  </si>
  <si>
    <t>SEGÚN PAIS DE NACIONALIDAD Y DESTINO</t>
  </si>
  <si>
    <t>ENERO</t>
  </si>
  <si>
    <t>PAIS</t>
  </si>
  <si>
    <t>ECUATORIANOS</t>
  </si>
  <si>
    <t>EXTRANJEROS</t>
  </si>
  <si>
    <t>SALIDA</t>
  </si>
  <si>
    <t>ENTRADA</t>
  </si>
  <si>
    <t>AFGANISTAN</t>
  </si>
  <si>
    <t>AFRICA SUD OCCIDENTAL</t>
  </si>
  <si>
    <t>ALBANIA</t>
  </si>
  <si>
    <t>ALEMANIA</t>
  </si>
  <si>
    <t>ALTO VOLTA</t>
  </si>
  <si>
    <t>ANDORRA</t>
  </si>
  <si>
    <t>ANGOLA</t>
  </si>
  <si>
    <t>ANTIGUA BARBUDA</t>
  </si>
  <si>
    <t>APATRIDAS</t>
  </si>
  <si>
    <t>ARABIA SAUDITA</t>
  </si>
  <si>
    <t>ARGELIA</t>
  </si>
  <si>
    <t>ARGENTINA</t>
  </si>
  <si>
    <t>ARMENIA</t>
  </si>
  <si>
    <t>AUSTRALIA</t>
  </si>
  <si>
    <t>AUSTRIA</t>
  </si>
  <si>
    <t>AZERBAIYAN</t>
  </si>
  <si>
    <t>BAHAMAS</t>
  </si>
  <si>
    <t>BAHREIN</t>
  </si>
  <si>
    <t>BANGLADESH</t>
  </si>
  <si>
    <t>BARBADOS</t>
  </si>
  <si>
    <t>BELAU</t>
  </si>
  <si>
    <t>BELGICA</t>
  </si>
  <si>
    <t>BELICE</t>
  </si>
  <si>
    <t>BENIN</t>
  </si>
  <si>
    <t>BIELORUS</t>
  </si>
  <si>
    <t>BOLIVIA</t>
  </si>
  <si>
    <t>BOPHUTHATSWANA</t>
  </si>
  <si>
    <t>BOSNIA HERZEGOVINA</t>
  </si>
  <si>
    <t>BOTSWANA</t>
  </si>
  <si>
    <t>BRASIL</t>
  </si>
  <si>
    <t>BRUNEI</t>
  </si>
  <si>
    <t>BULGARIA</t>
  </si>
  <si>
    <t>BURUNDI</t>
  </si>
  <si>
    <t>BUTAN</t>
  </si>
  <si>
    <t>CABO VERDE</t>
  </si>
  <si>
    <t>CAMBOYA</t>
  </si>
  <si>
    <t>CAMERUN</t>
  </si>
  <si>
    <t>CANADA</t>
  </si>
  <si>
    <t>CENTRO AFRICA REPUBLI</t>
  </si>
  <si>
    <t>CHAD</t>
  </si>
  <si>
    <t>CHECOSLOVAQUIA</t>
  </si>
  <si>
    <t>CHILE</t>
  </si>
  <si>
    <t>CHINA POPULAR (PEKIN)</t>
  </si>
  <si>
    <t>CHIPRE</t>
  </si>
  <si>
    <t>CISKEI</t>
  </si>
  <si>
    <t>COLOMBIA</t>
  </si>
  <si>
    <t>COMORAS</t>
  </si>
  <si>
    <t>CONGO</t>
  </si>
  <si>
    <t>COREA NORTE</t>
  </si>
  <si>
    <t>COREA SUR</t>
  </si>
  <si>
    <t>COSTA DE MARFIL</t>
  </si>
  <si>
    <t>COSTA RICA</t>
  </si>
  <si>
    <t>CROACIA</t>
  </si>
  <si>
    <t>CUBA</t>
  </si>
  <si>
    <t>CURAZAO</t>
  </si>
  <si>
    <t>DINAMARCA</t>
  </si>
  <si>
    <t>DJIBOUTI</t>
  </si>
  <si>
    <t>DOMINICA</t>
  </si>
  <si>
    <t>EGIPTO</t>
  </si>
  <si>
    <t>EL SALVADOR</t>
  </si>
  <si>
    <t>EMIRATOS A. UNIDOS</t>
  </si>
  <si>
    <t>ESCOCIA</t>
  </si>
  <si>
    <t>ESLOVENIA</t>
  </si>
  <si>
    <t>ESPAÑA</t>
  </si>
  <si>
    <t>ESTADOS UNIDOS</t>
  </si>
  <si>
    <t>ESTONIA</t>
  </si>
  <si>
    <t>ETIOPIA</t>
  </si>
  <si>
    <t>FIJI</t>
  </si>
  <si>
    <t>FILIPINAS</t>
  </si>
  <si>
    <t>FINLANDIA</t>
  </si>
  <si>
    <t>FRANCIA</t>
  </si>
  <si>
    <t>GABON</t>
  </si>
  <si>
    <t>GAMBIA</t>
  </si>
  <si>
    <t>GEORGIA</t>
  </si>
  <si>
    <t>GHANA</t>
  </si>
  <si>
    <t>GRANADA</t>
  </si>
  <si>
    <t>GRECIA</t>
  </si>
  <si>
    <t>GUATEMALA</t>
  </si>
  <si>
    <t>GUINEA</t>
  </si>
  <si>
    <t>GUINEA BISAU</t>
  </si>
  <si>
    <t>GUINEA ECUATORIAL</t>
  </si>
  <si>
    <t>GUYANA</t>
  </si>
  <si>
    <t>HAITI</t>
  </si>
  <si>
    <t>HOLANDA</t>
  </si>
  <si>
    <t>HONDURAS</t>
  </si>
  <si>
    <t>HUNGRIA</t>
  </si>
  <si>
    <t>INDIA</t>
  </si>
  <si>
    <t>INDONESIA</t>
  </si>
  <si>
    <t>IRAK</t>
  </si>
  <si>
    <t>IRAN</t>
  </si>
  <si>
    <t>IRLANDA</t>
  </si>
  <si>
    <t>ISLANDIA</t>
  </si>
  <si>
    <t>ISRAEL</t>
  </si>
  <si>
    <t>ITALIA</t>
  </si>
  <si>
    <t>JAMAICA</t>
  </si>
  <si>
    <t>JAPON</t>
  </si>
  <si>
    <t>JORDANIA</t>
  </si>
  <si>
    <t>KAMPUCHEA</t>
  </si>
  <si>
    <t>KAZAJSTAN</t>
  </si>
  <si>
    <t>KENIA</t>
  </si>
  <si>
    <t>KIRGUISTAN</t>
  </si>
  <si>
    <t>KIRIBATI</t>
  </si>
  <si>
    <t>KUWAIT</t>
  </si>
  <si>
    <t>LAOS</t>
  </si>
  <si>
    <t>LESOTHO</t>
  </si>
  <si>
    <t>LETONIA</t>
  </si>
  <si>
    <t>LIBANO</t>
  </si>
  <si>
    <t>LIBERIA</t>
  </si>
  <si>
    <t>LIBIA</t>
  </si>
  <si>
    <t>LIECHTENSTEIN</t>
  </si>
  <si>
    <t>LITUANIA</t>
  </si>
  <si>
    <t>LUXEMBURGO</t>
  </si>
  <si>
    <t>MADAGASCAR</t>
  </si>
  <si>
    <t>MALASIA</t>
  </si>
  <si>
    <t>MALAWI</t>
  </si>
  <si>
    <t>MALDIVAS</t>
  </si>
  <si>
    <t>MALI</t>
  </si>
  <si>
    <t>MALTA</t>
  </si>
  <si>
    <t>MALVINAS</t>
  </si>
  <si>
    <t>MANCHURIA</t>
  </si>
  <si>
    <t>MARRUECOS</t>
  </si>
  <si>
    <t>MARSHALL ISLAS</t>
  </si>
  <si>
    <t>MAURICIO</t>
  </si>
  <si>
    <t>MAURITANIA</t>
  </si>
  <si>
    <t>MEXICO</t>
  </si>
  <si>
    <t>MICRONESIA</t>
  </si>
  <si>
    <t>MOLDOVA</t>
  </si>
  <si>
    <t>MONACO</t>
  </si>
  <si>
    <t>MONGOLIA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</si>
  <si>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</si>
  <si>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</si>
  <si>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</si>
  <si>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</si>
  <si>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</si>
  <si>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</si>
  <si>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</si>
  <si>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</si>
  <si>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NORUEGA</t>
  </si>
  <si>
    <t>NUEVA GUINEA</t>
  </si>
  <si>
    <t>NUEVA ZELANDIA</t>
  </si>
  <si>
    <t>O.N. AFRICA</t>
  </si>
  <si>
    <t>O.N. AMERICA</t>
  </si>
  <si>
    <t>O.N. ASIA</t>
  </si>
  <si>
    <t>O.N. EUROPA</t>
  </si>
  <si>
    <t>O.N. OCEANIA</t>
  </si>
  <si>
    <t>OMAN</t>
  </si>
  <si>
    <t>PAKISTAN</t>
  </si>
  <si>
    <t>PALESTINA</t>
  </si>
  <si>
    <t>PANAMA</t>
  </si>
  <si>
    <t>PAPUA NUEVA GUINEA</t>
  </si>
  <si>
    <t>PARAGUAY</t>
  </si>
  <si>
    <t>PERU</t>
  </si>
  <si>
    <t>POLONIA</t>
  </si>
  <si>
    <t>PORTUGAL</t>
  </si>
  <si>
    <t>PUERTO RICO</t>
  </si>
  <si>
    <t>QATAR</t>
  </si>
  <si>
    <t>REP.ARABE UNIDA</t>
  </si>
  <si>
    <t>REP. DOMINICANA</t>
  </si>
  <si>
    <t>RUANDA</t>
  </si>
  <si>
    <t>RUMANIA</t>
  </si>
  <si>
    <t>RUSIA</t>
  </si>
  <si>
    <t>SALOMON ISLAS</t>
  </si>
  <si>
    <t>SAMOA OCCIDENTAL</t>
  </si>
  <si>
    <t>SAN MARINO</t>
  </si>
  <si>
    <t>SAN VICENTE Y LAS GRANADI</t>
  </si>
  <si>
    <t>SANTA LUCIA</t>
  </si>
  <si>
    <t>SANTO TOME Y PRINCIPE</t>
  </si>
  <si>
    <t>SENEGAL</t>
  </si>
  <si>
    <t>SEYCHELLES</t>
  </si>
  <si>
    <t>SIERRA LEONA</t>
  </si>
  <si>
    <t>SINGAPUR</t>
  </si>
  <si>
    <t>SIRIA</t>
  </si>
  <si>
    <t>SOMALIA</t>
  </si>
  <si>
    <t>SRILANKA</t>
  </si>
  <si>
    <t>SUAZILANDIA</t>
  </si>
  <si>
    <t>SUDAFRICA</t>
  </si>
  <si>
    <t>SUDAN</t>
  </si>
  <si>
    <t>SUECIA</t>
  </si>
  <si>
    <t>SUIZA</t>
  </si>
  <si>
    <t>SURINAM</t>
  </si>
  <si>
    <t>SWAZILANDIA</t>
  </si>
  <si>
    <t>TAILANDIA</t>
  </si>
  <si>
    <t>TAIWAN-CHINA</t>
  </si>
  <si>
    <t>TANGANICA</t>
  </si>
  <si>
    <t>TANZANIA</t>
  </si>
  <si>
    <t>TAYIKISTAN</t>
  </si>
  <si>
    <t>TOGO</t>
  </si>
  <si>
    <t>TONGA</t>
  </si>
  <si>
    <t>TRANSKEI</t>
  </si>
  <si>
    <t>TRINIDAD Y TOBAGO</t>
  </si>
  <si>
    <t>TUNEZ</t>
  </si>
  <si>
    <t>TURKMENISTAN</t>
  </si>
  <si>
    <t>TURQUIA</t>
  </si>
  <si>
    <t>TUVALU</t>
  </si>
  <si>
    <t>UCRANIA</t>
  </si>
  <si>
    <t>UGANDA</t>
  </si>
  <si>
    <t>URUGUAY</t>
  </si>
  <si>
    <t>UZBEKISTAN</t>
  </si>
  <si>
    <t>VANUATO</t>
  </si>
  <si>
    <t>VATICANO O SANTA SEDE</t>
  </si>
  <si>
    <t>VENDA</t>
  </si>
  <si>
    <t>VENEZUELA</t>
  </si>
  <si>
    <t>VIETNAM NORTE</t>
  </si>
  <si>
    <t>VIETNAM SUR</t>
  </si>
  <si>
    <t>YEMEN ARABE</t>
  </si>
  <si>
    <t>YEMEN POPULAR</t>
  </si>
  <si>
    <t>YUGOSLAVIA</t>
  </si>
  <si>
    <t>ZAIRE</t>
  </si>
  <si>
    <t>ZAMBIA</t>
  </si>
  <si>
    <t>ZIMBABWE</t>
  </si>
  <si>
    <t>BERMUDAS</t>
  </si>
  <si>
    <t>ISLA BOUVET</t>
  </si>
  <si>
    <t>BURKINA FASO</t>
  </si>
  <si>
    <t>POLINESIA FRANCESA</t>
  </si>
  <si>
    <t>GROELANDIA</t>
  </si>
  <si>
    <t>GUADALUPE</t>
  </si>
  <si>
    <t>HONG KONG</t>
  </si>
  <si>
    <t>PAISES BAJOS (LOS)</t>
  </si>
  <si>
    <t>NUEVA CALEDONIA</t>
  </si>
  <si>
    <t>REPUBLICA ESLOVACA/ESLOVAQUIA</t>
  </si>
  <si>
    <t>SAHARA OCCIDENTAL</t>
  </si>
  <si>
    <t>PAIS DESCONOCIDO</t>
  </si>
  <si>
    <t xml:space="preserve">Fuente : Dirección Nacional de Migración </t>
  </si>
  <si>
    <t xml:space="preserve">ACUMULADO </t>
  </si>
  <si>
    <t xml:space="preserve">ACUMULADO  </t>
  </si>
  <si>
    <t>GRAN BRETANIA</t>
  </si>
  <si>
    <t>AÑOS: 2008 - 2009</t>
  </si>
  <si>
    <t>VAR%
09/08</t>
  </si>
  <si>
    <t>INGRESOS</t>
  </si>
  <si>
    <t>EGRESOS</t>
  </si>
  <si>
    <t xml:space="preserve">PARTICIPACIÓN %
</t>
  </si>
  <si>
    <t>2006-2010</t>
  </si>
  <si>
    <t>( DATOS PROVISIONALES PARA LOS AÑOS 2009 - 2010)</t>
  </si>
  <si>
    <t>( DATOS PROVISIONALES)</t>
  </si>
  <si>
    <t xml:space="preserve">PANORAMA MUNDIAL </t>
  </si>
  <si>
    <t>(millones)</t>
  </si>
  <si>
    <t>MUNDO</t>
  </si>
  <si>
    <t>Europa</t>
  </si>
  <si>
    <t>Europa del Norte</t>
  </si>
  <si>
    <t>Europa Occidental</t>
  </si>
  <si>
    <t>Eur. Central / Oriental</t>
  </si>
  <si>
    <t>Europa Meridional/Mediterránea</t>
  </si>
  <si>
    <t>Asia y el Pacífico</t>
  </si>
  <si>
    <t>Asia del Nordeste</t>
  </si>
  <si>
    <t>Asia del Sudeste</t>
  </si>
  <si>
    <t>Oceanía</t>
  </si>
  <si>
    <t>Asia Meridional</t>
  </si>
  <si>
    <t>Américas</t>
  </si>
  <si>
    <t>América del Norte</t>
  </si>
  <si>
    <t>El Caribe</t>
  </si>
  <si>
    <t>América Central</t>
  </si>
  <si>
    <t>América del Sur</t>
  </si>
  <si>
    <t>África</t>
  </si>
  <si>
    <t>África del Norte</t>
  </si>
  <si>
    <t>África Subsahariana</t>
  </si>
  <si>
    <t>Oriente Medio</t>
  </si>
  <si>
    <t>Fuente: Organización Mundial del Turismo (OMT)</t>
  </si>
  <si>
    <t>* Dato Provisional</t>
  </si>
  <si>
    <t>2009*</t>
  </si>
  <si>
    <t>2010/2009</t>
  </si>
  <si>
    <t>Elaboración : Dirección de Planificación Sectorial y Seguridad Turística</t>
  </si>
  <si>
    <t>Fuente : Dirección Nacional de Migración</t>
  </si>
  <si>
    <t>AÑO : 2009-2010</t>
  </si>
  <si>
    <t>Elaboración: Dirección de Planificación Sectorial y Seguridad Turística</t>
  </si>
  <si>
    <t>Subtotal</t>
  </si>
  <si>
    <t>FEBRERO</t>
  </si>
  <si>
    <t>MARZO</t>
  </si>
  <si>
    <t>ABRIL</t>
  </si>
  <si>
    <t>Llegadas de turistas internacionales por (sub)regiones e ingreso de divisas por concepto de turismo</t>
  </si>
  <si>
    <t>(billones US$)</t>
  </si>
  <si>
    <t>Interim update April  2010</t>
  </si>
  <si>
    <t>MAYO</t>
  </si>
  <si>
    <t>Acumulado
Ene-May</t>
  </si>
  <si>
    <t>ENERO - MAYO DE 2010</t>
  </si>
  <si>
    <t>MAU</t>
  </si>
  <si>
    <t>Fuente : Anuarios de Migración Internacional - INEC (2006-2007)</t>
  </si>
  <si>
    <t>Ene-May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</si>
</sst>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&quot;S/.&quot;\ * #,##0_ ;_ &quot;S/.&quot;\ * \-#,##0_ ;_ &quot;S/.&quot;\ * &quot;-&quot;_ ;_ @_ "/>
    <numFmt numFmtId="173" formatCode="_ &quot;S/.&quot;\ * #,##0.00_ ;_ &quot;S/.&quot;\ * \-#,##0.00_ ;_ &quot;S/.&quot;\ * &quot;-&quot;??_ ;_ @_ "/>
    <numFmt numFmtId="174" formatCode="0.0"/>
    <numFmt numFmtId="175" formatCode="#,##0.0"/>
    <numFmt numFmtId="176" formatCode="0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60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0"/>
      <color indexed="22"/>
      <name val="Arial"/>
      <family val="0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.15"/>
      <color indexed="8"/>
      <name val="Arial"/>
      <family val="0"/>
    </font>
    <font>
      <b/>
      <sz val="12"/>
      <color indexed="12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/>
    </xf>
    <xf numFmtId="17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2" fontId="7" fillId="0" borderId="10" xfId="0" applyNumberFormat="1" applyFont="1" applyBorder="1" applyAlignment="1">
      <alignment/>
    </xf>
    <xf numFmtId="175" fontId="0" fillId="0" borderId="12" xfId="0" applyNumberFormat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/>
    </xf>
    <xf numFmtId="2" fontId="7" fillId="0" borderId="1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" fillId="0" borderId="0" xfId="0" applyFont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3" fillId="0" borderId="30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3" fontId="1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3" fontId="0" fillId="0" borderId="33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3" fontId="10" fillId="0" borderId="34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17" fontId="3" fillId="0" borderId="0" xfId="0" applyNumberFormat="1" applyFont="1" applyAlignment="1">
      <alignment/>
    </xf>
    <xf numFmtId="0" fontId="13" fillId="34" borderId="10" xfId="0" applyFont="1" applyFill="1" applyBorder="1" applyAlignment="1">
      <alignment horizontal="center" vertical="justify"/>
    </xf>
    <xf numFmtId="0" fontId="13" fillId="34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justify" vertical="distributed"/>
    </xf>
    <xf numFmtId="0" fontId="0" fillId="0" borderId="10" xfId="0" applyBorder="1" applyAlignment="1">
      <alignment horizontal="justify" vertical="justify"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2" xfId="48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3" fontId="0" fillId="0" borderId="33" xfId="48" applyNumberFormat="1" applyFont="1" applyBorder="1" applyAlignment="1">
      <alignment horizontal="center" vertical="distributed"/>
    </xf>
    <xf numFmtId="3" fontId="0" fillId="0" borderId="10" xfId="0" applyNumberFormat="1" applyBorder="1" applyAlignment="1">
      <alignment horizontal="right"/>
    </xf>
    <xf numFmtId="175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174" fontId="7" fillId="35" borderId="11" xfId="0" applyNumberFormat="1" applyFont="1" applyFill="1" applyBorder="1" applyAlignment="1">
      <alignment horizontal="center"/>
    </xf>
    <xf numFmtId="174" fontId="7" fillId="35" borderId="12" xfId="0" applyNumberFormat="1" applyFont="1" applyFill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174" fontId="10" fillId="0" borderId="12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34" borderId="12" xfId="0" applyNumberForma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8" fillId="0" borderId="20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3" xfId="0" applyFont="1" applyBorder="1" applyAlignment="1">
      <alignment/>
    </xf>
    <xf numFmtId="1" fontId="19" fillId="0" borderId="0" xfId="0" applyNumberFormat="1" applyFont="1" applyBorder="1" applyAlignment="1">
      <alignment horizontal="center" vertical="center"/>
    </xf>
    <xf numFmtId="174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174" fontId="18" fillId="0" borderId="0" xfId="0" applyNumberFormat="1" applyFont="1" applyBorder="1" applyAlignment="1">
      <alignment horizontal="center" vertical="center"/>
    </xf>
    <xf numFmtId="174" fontId="19" fillId="0" borderId="0" xfId="0" applyNumberFormat="1" applyFont="1" applyAlignment="1">
      <alignment horizontal="center" vertical="center"/>
    </xf>
    <xf numFmtId="0" fontId="18" fillId="0" borderId="22" xfId="0" applyFont="1" applyBorder="1" applyAlignment="1">
      <alignment/>
    </xf>
    <xf numFmtId="174" fontId="18" fillId="0" borderId="36" xfId="0" applyNumberFormat="1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175" fontId="18" fillId="0" borderId="16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10" xfId="0" applyFill="1" applyBorder="1" applyAlignment="1">
      <alignment horizontal="center" vertical="distributed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distributed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0" fontId="0" fillId="0" borderId="10" xfId="53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18" fillId="0" borderId="36" xfId="0" applyFont="1" applyBorder="1" applyAlignment="1">
      <alignment horizontal="center" vertical="center"/>
    </xf>
    <xf numFmtId="174" fontId="19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4" fontId="18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right"/>
    </xf>
    <xf numFmtId="3" fontId="0" fillId="0" borderId="10" xfId="53" applyNumberFormat="1" applyBorder="1" applyAlignment="1">
      <alignment horizontal="center" vertical="center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53" applyFill="1" applyBorder="1" applyAlignment="1">
      <alignment horizontal="center" vertical="center"/>
      <protection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37" xfId="0" applyFont="1" applyBorder="1" applyAlignment="1">
      <alignment horizontal="center" wrapText="1"/>
    </xf>
    <xf numFmtId="0" fontId="0" fillId="0" borderId="37" xfId="0" applyBorder="1" applyAlignment="1">
      <alignment/>
    </xf>
    <xf numFmtId="3" fontId="12" fillId="0" borderId="0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0" fillId="35" borderId="20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74" fontId="7" fillId="35" borderId="11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35" borderId="20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4" fillId="35" borderId="11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20" fillId="35" borderId="11" xfId="0" applyNumberFormat="1" applyFont="1" applyFill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'MOV. AÑOS Y MESES'!#REF!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'MOV. AÑOS Y MESES'!#REF!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'MOV. AÑOS Y MESES'!#REF!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'MOV. AÑOS Y MESES'!#REF!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'MOV. AÑOS Y MESES'!#REF!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'MOV. AÑOS Y MESES'!#REF!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554856"/>
        <c:axId val="36884841"/>
      </c:line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84841"/>
        <c:crosses val="autoZero"/>
        <c:auto val="1"/>
        <c:lblOffset val="100"/>
        <c:tickLblSkip val="1"/>
        <c:noMultiLvlLbl val="0"/>
      </c:catAx>
      <c:valAx>
        <c:axId val="36884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4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SALIDA DE ECUATORIANOS AL EXTERIOR 
2009-2010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5175"/>
          <c:w val="0.78975"/>
          <c:h val="0.708"/>
        </c:manualLayout>
      </c:layout>
      <c:lineChart>
        <c:grouping val="standard"/>
        <c:varyColors val="0"/>
        <c:ser>
          <c:idx val="1"/>
          <c:order val="0"/>
          <c:tx>
            <c:strRef>
              <c:f>'MOV. AÑOS Y MESES'!$Q$29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'MOV. AÑOS Y MESES'!$P$30:$P$41</c:f>
              <c:strCache/>
            </c:strRef>
          </c:cat>
          <c:val>
            <c:numRef>
              <c:f>'MOV. AÑOS Y MESES'!$Q$30:$Q$41</c:f>
              <c:numCache/>
            </c:numRef>
          </c:val>
          <c:smooth val="0"/>
        </c:ser>
        <c:ser>
          <c:idx val="0"/>
          <c:order val="1"/>
          <c:tx>
            <c:strRef>
              <c:f>'MOV. AÑOS Y MESES'!$R$29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'MOV. AÑOS Y MESES'!$P$30:$P$41</c:f>
              <c:strCache/>
            </c:strRef>
          </c:cat>
          <c:val>
            <c:numRef>
              <c:f>'MOV. AÑOS Y MESES'!$R$30:$R$41</c:f>
              <c:numCache/>
            </c:numRef>
          </c:val>
          <c:smooth val="0"/>
        </c:ser>
        <c:marker val="1"/>
        <c:axId val="63528114"/>
        <c:axId val="34882115"/>
      </c:lineChart>
      <c:catAx>
        <c:axId val="63528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82115"/>
        <c:crosses val="autoZero"/>
        <c:auto val="0"/>
        <c:lblOffset val="100"/>
        <c:tickLblSkip val="1"/>
        <c:noMultiLvlLbl val="0"/>
      </c:catAx>
      <c:valAx>
        <c:axId val="34882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28114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8325"/>
          <c:w val="0.1532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LLEGADA DE EXTRANJEROS AL ECUADOR 2009-2010
</a:t>
            </a:r>
          </a:p>
        </c:rich>
      </c:tx>
      <c:layout>
        <c:manualLayout>
          <c:xMode val="factor"/>
          <c:yMode val="factor"/>
          <c:x val="0.041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3065"/>
          <c:w val="0.79975"/>
          <c:h val="0.6535"/>
        </c:manualLayout>
      </c:layout>
      <c:lineChart>
        <c:grouping val="standard"/>
        <c:varyColors val="0"/>
        <c:ser>
          <c:idx val="1"/>
          <c:order val="0"/>
          <c:tx>
            <c:strRef>
              <c:f>'MOV. AÑOS Y MESES'!$Q$9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'MOV. AÑOS Y MESES'!$P$10:$P$21</c:f>
              <c:strCache/>
            </c:strRef>
          </c:cat>
          <c:val>
            <c:numRef>
              <c:f>'MOV. AÑOS Y MESES'!$Q$10:$Q$21</c:f>
              <c:numCache/>
            </c:numRef>
          </c:val>
          <c:smooth val="0"/>
        </c:ser>
        <c:ser>
          <c:idx val="0"/>
          <c:order val="1"/>
          <c:tx>
            <c:strRef>
              <c:f>'MOV. AÑOS Y MESES'!$R$9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'MOV. AÑOS Y MESES'!$P$10:$P$21</c:f>
              <c:strCache/>
            </c:strRef>
          </c:cat>
          <c:val>
            <c:numRef>
              <c:f>'MOV. AÑOS Y MESES'!$R$10:$R$23</c:f>
              <c:numCache/>
            </c:numRef>
          </c:val>
          <c:smooth val="0"/>
        </c:ser>
        <c:marker val="1"/>
        <c:axId val="45503580"/>
        <c:axId val="6879037"/>
      </c:lineChart>
      <c:catAx>
        <c:axId val="45503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9037"/>
        <c:crosses val="autoZero"/>
        <c:auto val="0"/>
        <c:lblOffset val="100"/>
        <c:tickLblSkip val="2"/>
        <c:noMultiLvlLbl val="0"/>
      </c:catAx>
      <c:valAx>
        <c:axId val="6879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03580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51175"/>
          <c:w val="0.146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22</xdr:row>
      <xdr:rowOff>0</xdr:rowOff>
    </xdr:from>
    <xdr:to>
      <xdr:col>24</xdr:col>
      <xdr:colOff>0</xdr:colOff>
      <xdr:row>27</xdr:row>
      <xdr:rowOff>0</xdr:rowOff>
    </xdr:to>
    <xdr:graphicFrame>
      <xdr:nvGraphicFramePr>
        <xdr:cNvPr id="1" name="Chart 16"/>
        <xdr:cNvGraphicFramePr/>
      </xdr:nvGraphicFramePr>
      <xdr:xfrm>
        <a:off x="17659350" y="3486150"/>
        <a:ext cx="0" cy="80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27</xdr:row>
      <xdr:rowOff>114300</xdr:rowOff>
    </xdr:from>
    <xdr:to>
      <xdr:col>13</xdr:col>
      <xdr:colOff>742950</xdr:colOff>
      <xdr:row>44</xdr:row>
      <xdr:rowOff>95250</xdr:rowOff>
    </xdr:to>
    <xdr:graphicFrame>
      <xdr:nvGraphicFramePr>
        <xdr:cNvPr id="2" name="Chart 19"/>
        <xdr:cNvGraphicFramePr/>
      </xdr:nvGraphicFramePr>
      <xdr:xfrm>
        <a:off x="5715000" y="4410075"/>
        <a:ext cx="4305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742950</xdr:colOff>
      <xdr:row>5</xdr:row>
      <xdr:rowOff>152400</xdr:rowOff>
    </xdr:from>
    <xdr:to>
      <xdr:col>13</xdr:col>
      <xdr:colOff>676275</xdr:colOff>
      <xdr:row>25</xdr:row>
      <xdr:rowOff>0</xdr:rowOff>
    </xdr:to>
    <xdr:graphicFrame>
      <xdr:nvGraphicFramePr>
        <xdr:cNvPr id="3" name="Chart 22"/>
        <xdr:cNvGraphicFramePr/>
      </xdr:nvGraphicFramePr>
      <xdr:xfrm>
        <a:off x="5448300" y="1038225"/>
        <a:ext cx="450532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98\LLEG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LLEXJM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97\TREXPNY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LEGES93"/>
      <sheetName val="Actual"/>
      <sheetName val="BOL9213"/>
      <sheetName val="BOL92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3"/>
      <sheetName val="Gráfico2"/>
      <sheetName val="LLEXJMY (2)"/>
      <sheetName val="Gráfico1"/>
      <sheetName val="LLEXJM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REXPNYC"/>
      <sheetName val="Actual"/>
      <sheetName val="BOL92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3.421875" style="0" customWidth="1"/>
    <col min="2" max="3" width="22.7109375" style="0" customWidth="1"/>
    <col min="4" max="4" width="17.140625" style="0" customWidth="1"/>
    <col min="5" max="5" width="10.7109375" style="0" customWidth="1"/>
  </cols>
  <sheetData>
    <row r="1" spans="2:5" ht="18" customHeight="1">
      <c r="B1" s="167"/>
      <c r="C1" s="167"/>
      <c r="D1" s="167"/>
      <c r="E1" s="167"/>
    </row>
    <row r="2" spans="2:6" ht="18" customHeight="1">
      <c r="B2" s="168" t="s">
        <v>288</v>
      </c>
      <c r="C2" s="169"/>
      <c r="D2" s="169"/>
      <c r="E2" s="169"/>
      <c r="F2" s="122"/>
    </row>
    <row r="3" spans="2:6" ht="13.5">
      <c r="B3" s="123"/>
      <c r="C3" s="123"/>
      <c r="D3" s="123"/>
      <c r="E3" s="123"/>
      <c r="F3" s="123"/>
    </row>
    <row r="4" spans="2:6" ht="36" customHeight="1">
      <c r="B4" s="170" t="s">
        <v>322</v>
      </c>
      <c r="C4" s="170"/>
      <c r="D4" s="170"/>
      <c r="E4" s="170"/>
      <c r="F4" s="124"/>
    </row>
    <row r="5" spans="2:6" ht="13.5">
      <c r="B5" s="123"/>
      <c r="C5" s="123"/>
      <c r="D5" s="123"/>
      <c r="E5" s="123"/>
      <c r="F5" s="123"/>
    </row>
    <row r="6" spans="2:6" ht="13.5">
      <c r="B6" s="125"/>
      <c r="C6" s="171"/>
      <c r="D6" s="171"/>
      <c r="E6" s="129"/>
      <c r="F6" s="128"/>
    </row>
    <row r="7" spans="2:6" ht="13.5">
      <c r="B7" s="129"/>
      <c r="C7" s="1" t="s">
        <v>323</v>
      </c>
      <c r="D7" s="154" t="s">
        <v>289</v>
      </c>
      <c r="E7" s="129"/>
      <c r="F7" s="128"/>
    </row>
    <row r="8" spans="2:6" ht="13.5">
      <c r="B8" s="129"/>
      <c r="C8" s="126" t="s">
        <v>312</v>
      </c>
      <c r="D8" s="126" t="s">
        <v>312</v>
      </c>
      <c r="E8" s="129"/>
      <c r="F8" s="128"/>
    </row>
    <row r="9" spans="2:6" ht="13.5">
      <c r="B9" s="125"/>
      <c r="C9" s="126"/>
      <c r="D9" s="126"/>
      <c r="E9" s="129"/>
      <c r="F9" s="130"/>
    </row>
    <row r="10" spans="2:6" ht="13.5">
      <c r="B10" s="131" t="s">
        <v>290</v>
      </c>
      <c r="C10" s="132">
        <v>852</v>
      </c>
      <c r="D10" s="132">
        <v>880</v>
      </c>
      <c r="E10" s="155"/>
      <c r="F10" s="135"/>
    </row>
    <row r="11" spans="2:6" ht="13.5">
      <c r="B11" s="129"/>
      <c r="C11" s="136"/>
      <c r="D11" s="136"/>
      <c r="E11" s="156"/>
      <c r="F11" s="135"/>
    </row>
    <row r="12" spans="2:6" ht="13.5">
      <c r="B12" s="131" t="s">
        <v>291</v>
      </c>
      <c r="C12" s="133">
        <v>412.4</v>
      </c>
      <c r="D12" s="133">
        <v>460</v>
      </c>
      <c r="E12" s="155"/>
      <c r="F12" s="135"/>
    </row>
    <row r="13" spans="2:6" ht="13.5">
      <c r="B13" s="129" t="s">
        <v>292</v>
      </c>
      <c r="C13" s="136">
        <v>60.8</v>
      </c>
      <c r="D13" s="136">
        <v>53</v>
      </c>
      <c r="E13" s="156"/>
      <c r="F13" s="135"/>
    </row>
    <row r="14" spans="2:6" ht="13.5">
      <c r="B14" s="129" t="s">
        <v>293</v>
      </c>
      <c r="C14" s="136">
        <v>143.1</v>
      </c>
      <c r="D14" s="136">
        <v>145.9</v>
      </c>
      <c r="E14" s="156"/>
      <c r="F14" s="135"/>
    </row>
    <row r="15" spans="2:6" ht="13.5">
      <c r="B15" s="129" t="s">
        <v>294</v>
      </c>
      <c r="C15" s="136">
        <v>47.5</v>
      </c>
      <c r="D15" s="136">
        <v>89.8</v>
      </c>
      <c r="E15" s="157"/>
      <c r="F15" s="135"/>
    </row>
    <row r="16" spans="2:6" ht="13.5">
      <c r="B16" s="129" t="s">
        <v>295</v>
      </c>
      <c r="C16" s="136">
        <v>161</v>
      </c>
      <c r="D16" s="136">
        <v>171.3</v>
      </c>
      <c r="E16" s="156"/>
      <c r="F16" s="135"/>
    </row>
    <row r="17" spans="2:6" ht="13.5">
      <c r="B17" s="129"/>
      <c r="C17" s="136"/>
      <c r="D17" s="136"/>
      <c r="E17" s="156"/>
      <c r="F17" s="135"/>
    </row>
    <row r="18" spans="2:6" ht="13.5">
      <c r="B18" s="131" t="s">
        <v>296</v>
      </c>
      <c r="C18" s="133">
        <v>202.8</v>
      </c>
      <c r="D18" s="133">
        <v>180.9</v>
      </c>
      <c r="E18" s="158"/>
      <c r="F18" s="135"/>
    </row>
    <row r="19" spans="2:6" ht="13.5">
      <c r="B19" s="129" t="s">
        <v>297</v>
      </c>
      <c r="C19" s="136">
        <v>100.4</v>
      </c>
      <c r="D19" s="136">
        <v>98.1</v>
      </c>
      <c r="E19" s="156"/>
      <c r="F19" s="135"/>
    </row>
    <row r="20" spans="2:6" ht="13.5">
      <c r="B20" s="129" t="s">
        <v>298</v>
      </c>
      <c r="C20" s="136">
        <v>53.8</v>
      </c>
      <c r="D20" s="136">
        <v>62</v>
      </c>
      <c r="E20" s="156"/>
      <c r="F20" s="135"/>
    </row>
    <row r="21" spans="2:6" ht="13.5">
      <c r="B21" s="129" t="s">
        <v>299</v>
      </c>
      <c r="C21" s="136">
        <v>33.5</v>
      </c>
      <c r="D21" s="136">
        <v>10.9</v>
      </c>
      <c r="E21" s="157"/>
      <c r="F21" s="135"/>
    </row>
    <row r="22" spans="2:6" ht="13.5">
      <c r="B22" s="129" t="s">
        <v>300</v>
      </c>
      <c r="C22" s="136">
        <v>15.1</v>
      </c>
      <c r="D22" s="136">
        <v>10</v>
      </c>
      <c r="E22" s="156"/>
      <c r="F22" s="135"/>
    </row>
    <row r="23" spans="2:6" ht="13.5">
      <c r="B23" s="129"/>
      <c r="C23" s="136"/>
      <c r="D23" s="136"/>
      <c r="E23" s="156"/>
      <c r="F23" s="135"/>
    </row>
    <row r="24" spans="2:6" ht="13.5">
      <c r="B24" s="131" t="s">
        <v>301</v>
      </c>
      <c r="C24" s="133">
        <v>165.6</v>
      </c>
      <c r="D24" s="133">
        <v>140</v>
      </c>
      <c r="E24" s="158"/>
      <c r="F24" s="135"/>
    </row>
    <row r="25" spans="2:6" ht="13.5">
      <c r="B25" s="129" t="s">
        <v>302</v>
      </c>
      <c r="C25" s="136">
        <v>119.1</v>
      </c>
      <c r="D25" s="136">
        <v>92.1</v>
      </c>
      <c r="E25" s="156"/>
      <c r="F25" s="135"/>
    </row>
    <row r="26" spans="2:6" ht="13.5">
      <c r="B26" s="129" t="s">
        <v>303</v>
      </c>
      <c r="C26" s="136">
        <v>22.4</v>
      </c>
      <c r="D26" s="136">
        <v>19.4</v>
      </c>
      <c r="E26" s="156"/>
      <c r="F26" s="135"/>
    </row>
    <row r="27" spans="2:6" ht="13.5">
      <c r="B27" s="129" t="s">
        <v>304</v>
      </c>
      <c r="C27" s="136">
        <v>5.9</v>
      </c>
      <c r="D27" s="136">
        <v>7.9</v>
      </c>
      <c r="E27" s="156"/>
      <c r="F27" s="135"/>
    </row>
    <row r="28" spans="2:6" ht="13.5">
      <c r="B28" s="129" t="s">
        <v>305</v>
      </c>
      <c r="C28" s="136">
        <v>18.1</v>
      </c>
      <c r="D28" s="136">
        <v>20.6</v>
      </c>
      <c r="E28" s="156"/>
      <c r="F28" s="135"/>
    </row>
    <row r="29" spans="2:6" ht="13.5">
      <c r="B29" s="129"/>
      <c r="C29" s="136"/>
      <c r="D29" s="136"/>
      <c r="E29" s="156"/>
      <c r="F29" s="135"/>
    </row>
    <row r="30" spans="2:6" ht="13.5">
      <c r="B30" s="131" t="s">
        <v>306</v>
      </c>
      <c r="C30" s="137">
        <v>28.1</v>
      </c>
      <c r="D30" s="133">
        <v>45.9</v>
      </c>
      <c r="E30" s="155"/>
      <c r="F30" s="135"/>
    </row>
    <row r="31" spans="2:6" ht="13.5">
      <c r="B31" s="129" t="s">
        <v>307</v>
      </c>
      <c r="C31" s="136">
        <v>9.9</v>
      </c>
      <c r="D31" s="136">
        <v>17.5</v>
      </c>
      <c r="E31" s="157"/>
      <c r="F31" s="135"/>
    </row>
    <row r="32" spans="2:6" ht="13.5">
      <c r="B32" s="129" t="s">
        <v>308</v>
      </c>
      <c r="C32" s="136">
        <v>18.2</v>
      </c>
      <c r="D32" s="136">
        <v>28.4</v>
      </c>
      <c r="E32" s="157"/>
      <c r="F32" s="135"/>
    </row>
    <row r="33" spans="2:6" ht="13.5">
      <c r="B33" s="129"/>
      <c r="C33" s="136"/>
      <c r="D33" s="136"/>
      <c r="E33" s="157"/>
      <c r="F33" s="135"/>
    </row>
    <row r="34" spans="2:6" ht="13.5">
      <c r="B34" s="131" t="s">
        <v>309</v>
      </c>
      <c r="C34" s="133">
        <v>43.3</v>
      </c>
      <c r="D34" s="133">
        <v>52.9</v>
      </c>
      <c r="E34" s="155"/>
      <c r="F34" s="135"/>
    </row>
    <row r="35" spans="2:6" ht="13.5">
      <c r="B35" s="138"/>
      <c r="C35" s="139"/>
      <c r="D35" s="139"/>
      <c r="E35" s="159"/>
      <c r="F35" s="134"/>
    </row>
    <row r="36" spans="2:6" ht="13.5">
      <c r="B36" s="127"/>
      <c r="C36" s="140"/>
      <c r="D36" s="141"/>
      <c r="E36" s="142"/>
      <c r="F36" s="134"/>
    </row>
    <row r="38" spans="2:5" ht="13.5">
      <c r="B38" s="123" t="s">
        <v>310</v>
      </c>
      <c r="C38" s="123"/>
      <c r="D38" s="123"/>
      <c r="E38" s="123"/>
    </row>
    <row r="39" spans="2:5" ht="13.5">
      <c r="B39" s="123" t="s">
        <v>324</v>
      </c>
      <c r="C39" s="123"/>
      <c r="D39" s="123"/>
      <c r="E39" s="123"/>
    </row>
    <row r="40" ht="13.5">
      <c r="B40" s="123"/>
    </row>
    <row r="42" ht="12.75">
      <c r="B42" t="s">
        <v>311</v>
      </c>
    </row>
  </sheetData>
  <sheetProtection/>
  <mergeCells count="4">
    <mergeCell ref="B1:E1"/>
    <mergeCell ref="B2:E2"/>
    <mergeCell ref="B4:E4"/>
    <mergeCell ref="C6:D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selection activeCell="A1" sqref="A1:G2"/>
    </sheetView>
  </sheetViews>
  <sheetFormatPr defaultColWidth="11.421875" defaultRowHeight="12.75"/>
  <cols>
    <col min="1" max="1" width="11.140625" style="0" customWidth="1"/>
    <col min="2" max="2" width="10.57421875" style="0" customWidth="1"/>
    <col min="3" max="6" width="10.140625" style="0" customWidth="1"/>
    <col min="7" max="7" width="8.28125" style="0" customWidth="1"/>
  </cols>
  <sheetData>
    <row r="1" spans="1:7" ht="12.75">
      <c r="A1" s="172" t="s">
        <v>16</v>
      </c>
      <c r="B1" s="172"/>
      <c r="C1" s="172"/>
      <c r="D1" s="172"/>
      <c r="E1" s="172"/>
      <c r="F1" s="172"/>
      <c r="G1" s="172"/>
    </row>
    <row r="2" spans="1:7" ht="18.75" customHeight="1">
      <c r="A2" s="172"/>
      <c r="B2" s="172"/>
      <c r="C2" s="172"/>
      <c r="D2" s="172"/>
      <c r="E2" s="172"/>
      <c r="F2" s="172"/>
      <c r="G2" s="172"/>
    </row>
    <row r="3" spans="1:7" ht="12.75">
      <c r="A3" s="176" t="s">
        <v>285</v>
      </c>
      <c r="B3" s="175"/>
      <c r="C3" s="175"/>
      <c r="D3" s="175"/>
      <c r="E3" s="175"/>
      <c r="F3" s="175"/>
      <c r="G3" s="175"/>
    </row>
    <row r="4" spans="1:7" ht="12.75">
      <c r="A4" s="174" t="s">
        <v>286</v>
      </c>
      <c r="B4" s="175"/>
      <c r="C4" s="175"/>
      <c r="D4" s="175"/>
      <c r="E4" s="175"/>
      <c r="F4" s="175"/>
      <c r="G4" s="175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73" t="s">
        <v>2</v>
      </c>
      <c r="B6" s="173"/>
      <c r="C6" s="173"/>
      <c r="D6" s="173"/>
      <c r="E6" s="173"/>
      <c r="F6" s="173"/>
      <c r="G6" s="173"/>
    </row>
    <row r="7" spans="2:7" ht="12.75">
      <c r="B7" s="3">
        <v>2006</v>
      </c>
      <c r="C7" s="3">
        <v>2007</v>
      </c>
      <c r="D7" s="3">
        <v>2008</v>
      </c>
      <c r="E7" s="3">
        <v>2009</v>
      </c>
      <c r="F7" s="3">
        <v>2010</v>
      </c>
      <c r="G7" s="2" t="s">
        <v>3</v>
      </c>
    </row>
    <row r="8" spans="2:7" ht="0.75" customHeight="1">
      <c r="B8" s="3">
        <v>2004</v>
      </c>
      <c r="C8" s="3"/>
      <c r="D8" s="3"/>
      <c r="E8" s="3"/>
      <c r="F8" s="3"/>
      <c r="G8" s="2" t="s">
        <v>3</v>
      </c>
    </row>
    <row r="9" spans="7:24" ht="12.75">
      <c r="G9" s="4" t="s">
        <v>313</v>
      </c>
      <c r="Q9" s="3">
        <v>2009</v>
      </c>
      <c r="R9" s="3">
        <v>2010</v>
      </c>
      <c r="X9" s="10"/>
    </row>
    <row r="10" spans="1:24" ht="12.75">
      <c r="A10" s="5" t="s">
        <v>4</v>
      </c>
      <c r="B10" s="18">
        <v>78856</v>
      </c>
      <c r="C10" s="18">
        <v>84070</v>
      </c>
      <c r="D10" s="18">
        <v>92378</v>
      </c>
      <c r="E10" s="18">
        <v>87719</v>
      </c>
      <c r="F10" s="18">
        <v>96092</v>
      </c>
      <c r="G10" s="7">
        <f aca="true" t="shared" si="0" ref="G10:G15">+F10/E10*100-100</f>
        <v>9.545252453858339</v>
      </c>
      <c r="P10" s="5" t="s">
        <v>4</v>
      </c>
      <c r="Q10" s="18">
        <v>87719</v>
      </c>
      <c r="R10" s="18">
        <v>96092</v>
      </c>
      <c r="X10" s="13"/>
    </row>
    <row r="11" spans="1:24" ht="12.75">
      <c r="A11" s="5" t="s">
        <v>5</v>
      </c>
      <c r="B11" s="6">
        <v>63408</v>
      </c>
      <c r="C11" s="6">
        <v>69534</v>
      </c>
      <c r="D11" s="6">
        <v>74174</v>
      </c>
      <c r="E11" s="6">
        <v>74211</v>
      </c>
      <c r="F11" s="6">
        <v>89912</v>
      </c>
      <c r="G11" s="7">
        <f t="shared" si="0"/>
        <v>21.1572408403067</v>
      </c>
      <c r="P11" s="5" t="s">
        <v>5</v>
      </c>
      <c r="Q11" s="6">
        <v>74211</v>
      </c>
      <c r="R11" s="6">
        <v>89912</v>
      </c>
      <c r="X11" s="13"/>
    </row>
    <row r="12" spans="1:24" ht="12.75">
      <c r="A12" s="5" t="s">
        <v>6</v>
      </c>
      <c r="B12" s="6">
        <v>63504</v>
      </c>
      <c r="C12" s="6">
        <v>74929</v>
      </c>
      <c r="D12" s="6">
        <v>77946</v>
      </c>
      <c r="E12" s="6">
        <v>73724</v>
      </c>
      <c r="F12" s="6">
        <v>82421</v>
      </c>
      <c r="G12" s="7">
        <f t="shared" si="0"/>
        <v>11.79670120991807</v>
      </c>
      <c r="P12" s="5" t="s">
        <v>6</v>
      </c>
      <c r="Q12" s="6">
        <v>73724</v>
      </c>
      <c r="R12" s="6">
        <v>82421</v>
      </c>
      <c r="X12" s="13"/>
    </row>
    <row r="13" spans="1:24" ht="12.75">
      <c r="A13" s="5" t="s">
        <v>7</v>
      </c>
      <c r="B13" s="6">
        <v>62108</v>
      </c>
      <c r="C13" s="6">
        <v>67788</v>
      </c>
      <c r="D13" s="6">
        <v>67557</v>
      </c>
      <c r="E13" s="6">
        <v>74552</v>
      </c>
      <c r="F13" s="6">
        <v>70538</v>
      </c>
      <c r="G13" s="7">
        <f t="shared" si="0"/>
        <v>-5.384161390707149</v>
      </c>
      <c r="P13" s="5" t="s">
        <v>7</v>
      </c>
      <c r="Q13" s="6">
        <v>74552</v>
      </c>
      <c r="R13" s="6">
        <v>70538</v>
      </c>
      <c r="X13" s="13"/>
    </row>
    <row r="14" spans="1:24" ht="12.75">
      <c r="A14" s="5" t="s">
        <v>8</v>
      </c>
      <c r="B14" s="6">
        <v>57275</v>
      </c>
      <c r="C14" s="6">
        <v>68583</v>
      </c>
      <c r="D14" s="6">
        <v>74667</v>
      </c>
      <c r="E14" s="6">
        <v>71820</v>
      </c>
      <c r="F14" s="6">
        <v>77619</v>
      </c>
      <c r="G14" s="7">
        <f t="shared" si="0"/>
        <v>8.07435254803677</v>
      </c>
      <c r="P14" s="5" t="s">
        <v>328</v>
      </c>
      <c r="Q14" s="6">
        <v>71820</v>
      </c>
      <c r="R14" s="6">
        <v>77619</v>
      </c>
      <c r="X14" s="13"/>
    </row>
    <row r="15" spans="1:24" ht="12.75">
      <c r="A15" s="19" t="s">
        <v>318</v>
      </c>
      <c r="B15" s="20">
        <f>SUM(B10:B14)</f>
        <v>325151</v>
      </c>
      <c r="C15" s="20">
        <f>SUM(C10:C14)</f>
        <v>364904</v>
      </c>
      <c r="D15" s="20">
        <f>SUM(D10:D14)</f>
        <v>386722</v>
      </c>
      <c r="E15" s="20">
        <f>SUM(E10:E14)</f>
        <v>382026</v>
      </c>
      <c r="F15" s="20">
        <f>SUM(F10:F14)</f>
        <v>416582</v>
      </c>
      <c r="G15" s="34">
        <f t="shared" si="0"/>
        <v>9.045457639008859</v>
      </c>
      <c r="H15" s="151"/>
      <c r="P15" s="5" t="s">
        <v>9</v>
      </c>
      <c r="Q15" s="101">
        <v>91552</v>
      </c>
      <c r="R15" s="6"/>
      <c r="X15" s="13"/>
    </row>
    <row r="16" spans="1:24" ht="12.75">
      <c r="A16" s="5" t="s">
        <v>9</v>
      </c>
      <c r="B16" s="6">
        <v>71789</v>
      </c>
      <c r="C16" s="6">
        <v>85769</v>
      </c>
      <c r="D16" s="6">
        <v>89262</v>
      </c>
      <c r="E16" s="101">
        <v>91552</v>
      </c>
      <c r="F16" s="101"/>
      <c r="G16" s="7"/>
      <c r="P16" s="5" t="s">
        <v>10</v>
      </c>
      <c r="Q16" s="6">
        <v>105077</v>
      </c>
      <c r="R16" s="101"/>
      <c r="X16" s="13"/>
    </row>
    <row r="17" spans="1:24" ht="12.75">
      <c r="A17" s="5" t="s">
        <v>10</v>
      </c>
      <c r="B17" s="6">
        <v>89829</v>
      </c>
      <c r="C17" s="6">
        <v>101088</v>
      </c>
      <c r="D17" s="6">
        <v>109250</v>
      </c>
      <c r="E17" s="6">
        <v>105077</v>
      </c>
      <c r="F17" s="6"/>
      <c r="G17" s="7"/>
      <c r="P17" s="5" t="s">
        <v>11</v>
      </c>
      <c r="Q17" s="6">
        <v>88848</v>
      </c>
      <c r="R17" s="6"/>
      <c r="X17" s="13"/>
    </row>
    <row r="18" spans="1:24" ht="12.75">
      <c r="A18" s="5" t="s">
        <v>11</v>
      </c>
      <c r="B18" s="6">
        <v>77826</v>
      </c>
      <c r="C18" s="6">
        <v>91309</v>
      </c>
      <c r="D18" s="6">
        <v>96336</v>
      </c>
      <c r="E18" s="6">
        <v>88848</v>
      </c>
      <c r="F18" s="6"/>
      <c r="G18" s="7"/>
      <c r="P18" s="5" t="s">
        <v>12</v>
      </c>
      <c r="Q18" s="6">
        <v>66428</v>
      </c>
      <c r="R18" s="6"/>
      <c r="X18" s="13"/>
    </row>
    <row r="19" spans="1:24" ht="12.75">
      <c r="A19" s="5" t="s">
        <v>12</v>
      </c>
      <c r="B19" s="6">
        <v>65198</v>
      </c>
      <c r="C19" s="6">
        <v>64966</v>
      </c>
      <c r="D19" s="6">
        <v>73757</v>
      </c>
      <c r="E19" s="6">
        <v>66428</v>
      </c>
      <c r="F19" s="6"/>
      <c r="G19" s="7"/>
      <c r="P19" s="5" t="s">
        <v>13</v>
      </c>
      <c r="Q19" s="6">
        <v>68107</v>
      </c>
      <c r="R19" s="6"/>
      <c r="X19" s="13"/>
    </row>
    <row r="20" spans="1:24" ht="12.75">
      <c r="A20" s="5" t="s">
        <v>13</v>
      </c>
      <c r="B20" s="6">
        <v>66538</v>
      </c>
      <c r="C20" s="6">
        <v>72365</v>
      </c>
      <c r="D20" s="6">
        <v>79814</v>
      </c>
      <c r="E20" s="6">
        <v>68107</v>
      </c>
      <c r="F20" s="6"/>
      <c r="G20" s="7"/>
      <c r="P20" s="5" t="s">
        <v>14</v>
      </c>
      <c r="Q20" s="6">
        <v>76967</v>
      </c>
      <c r="R20" s="6"/>
      <c r="X20" s="13"/>
    </row>
    <row r="21" spans="1:24" ht="12.75">
      <c r="A21" s="5" t="s">
        <v>14</v>
      </c>
      <c r="B21" s="6">
        <v>65359</v>
      </c>
      <c r="C21" s="6">
        <v>73273</v>
      </c>
      <c r="D21" s="6">
        <v>83458</v>
      </c>
      <c r="E21" s="6">
        <v>76967</v>
      </c>
      <c r="F21" s="6"/>
      <c r="G21" s="7"/>
      <c r="P21" s="115" t="s">
        <v>15</v>
      </c>
      <c r="Q21" s="6">
        <v>91081</v>
      </c>
      <c r="R21" s="6"/>
      <c r="X21" s="13"/>
    </row>
    <row r="22" spans="1:24" ht="12.75">
      <c r="A22" s="5" t="s">
        <v>15</v>
      </c>
      <c r="B22" s="6">
        <v>78865</v>
      </c>
      <c r="C22" s="6">
        <v>83813</v>
      </c>
      <c r="D22" s="6">
        <v>86698</v>
      </c>
      <c r="E22" s="6">
        <v>91081</v>
      </c>
      <c r="F22" s="6"/>
      <c r="G22" s="7"/>
      <c r="X22" s="13"/>
    </row>
    <row r="23" spans="1:25" ht="12.75">
      <c r="A23" s="19" t="s">
        <v>1</v>
      </c>
      <c r="B23" s="20">
        <f>SUM(B15:B22)</f>
        <v>840555</v>
      </c>
      <c r="C23" s="20">
        <f>SUM(C15:C22)</f>
        <v>937487</v>
      </c>
      <c r="D23" s="20">
        <f>SUM(D15:D22)</f>
        <v>1005297</v>
      </c>
      <c r="E23" s="20">
        <f>SUM(E15:E22)</f>
        <v>970086</v>
      </c>
      <c r="F23" s="20"/>
      <c r="G23" s="34"/>
      <c r="Q23" s="20">
        <f>SUM(Q10:Q21)</f>
        <v>970086</v>
      </c>
      <c r="R23" s="20"/>
      <c r="Y23" s="10"/>
    </row>
    <row r="24" spans="4:25" ht="12.75">
      <c r="D24" s="17"/>
      <c r="E24" s="17"/>
      <c r="F24" s="17"/>
      <c r="G24" s="38"/>
      <c r="Y24" s="10"/>
    </row>
    <row r="25" spans="4:25" ht="12.75">
      <c r="D25" s="17"/>
      <c r="E25" s="17"/>
      <c r="F25" s="17"/>
      <c r="V25" s="10"/>
      <c r="Y25" s="10"/>
    </row>
    <row r="26" spans="1:25" ht="12.75">
      <c r="A26" s="9"/>
      <c r="B26" s="10"/>
      <c r="C26" s="10"/>
      <c r="D26" s="10"/>
      <c r="E26" s="10"/>
      <c r="F26" s="10"/>
      <c r="G26" s="11"/>
      <c r="V26" s="10"/>
      <c r="Y26" s="10"/>
    </row>
    <row r="27" spans="1:25" ht="12.75">
      <c r="A27" s="173" t="s">
        <v>0</v>
      </c>
      <c r="B27" s="173"/>
      <c r="C27" s="173"/>
      <c r="D27" s="173"/>
      <c r="E27" s="173"/>
      <c r="F27" s="173"/>
      <c r="G27" s="173"/>
      <c r="V27" s="10"/>
      <c r="Y27" s="10"/>
    </row>
    <row r="28" spans="2:7" ht="12.75">
      <c r="B28" s="3">
        <v>2006</v>
      </c>
      <c r="C28" s="3">
        <v>2007</v>
      </c>
      <c r="D28" s="3">
        <v>2008</v>
      </c>
      <c r="E28" s="3">
        <v>2009</v>
      </c>
      <c r="F28" s="3">
        <v>2010</v>
      </c>
      <c r="G28" s="2" t="s">
        <v>3</v>
      </c>
    </row>
    <row r="29" spans="7:18" ht="12.75">
      <c r="G29" s="4" t="s">
        <v>313</v>
      </c>
      <c r="Q29" s="3">
        <v>2009</v>
      </c>
      <c r="R29" s="3">
        <v>2010</v>
      </c>
    </row>
    <row r="30" spans="1:18" ht="12.75">
      <c r="A30" s="5" t="s">
        <v>4</v>
      </c>
      <c r="B30" s="6">
        <v>66734</v>
      </c>
      <c r="C30" s="6">
        <v>61392</v>
      </c>
      <c r="D30" s="6">
        <v>68480</v>
      </c>
      <c r="E30" s="6">
        <v>67432</v>
      </c>
      <c r="F30" s="6">
        <v>71169</v>
      </c>
      <c r="G30" s="7">
        <f aca="true" t="shared" si="1" ref="G30:G35">+F30/E30*100-100</f>
        <v>5.54187922648002</v>
      </c>
      <c r="P30" s="5" t="s">
        <v>4</v>
      </c>
      <c r="Q30" s="6">
        <v>67432</v>
      </c>
      <c r="R30" s="6">
        <v>71169</v>
      </c>
    </row>
    <row r="31" spans="1:18" ht="12.75">
      <c r="A31" s="5" t="s">
        <v>5</v>
      </c>
      <c r="B31" s="6">
        <v>69855</v>
      </c>
      <c r="C31" s="6">
        <v>70704</v>
      </c>
      <c r="D31" s="6">
        <v>76765</v>
      </c>
      <c r="E31" s="6">
        <v>72112</v>
      </c>
      <c r="F31" s="6">
        <v>74437</v>
      </c>
      <c r="G31" s="7">
        <f t="shared" si="1"/>
        <v>3.224151320168616</v>
      </c>
      <c r="P31" s="5" t="s">
        <v>5</v>
      </c>
      <c r="Q31" s="6">
        <v>72112</v>
      </c>
      <c r="R31" s="6">
        <v>74437</v>
      </c>
    </row>
    <row r="32" spans="1:18" ht="12.75">
      <c r="A32" s="5" t="s">
        <v>6</v>
      </c>
      <c r="B32" s="6">
        <v>72236</v>
      </c>
      <c r="C32" s="6">
        <v>74600</v>
      </c>
      <c r="D32" s="6">
        <v>77100</v>
      </c>
      <c r="E32" s="6">
        <v>74944</v>
      </c>
      <c r="F32" s="6">
        <v>81668</v>
      </c>
      <c r="G32" s="7">
        <f t="shared" si="1"/>
        <v>8.972032450896663</v>
      </c>
      <c r="P32" s="5" t="s">
        <v>6</v>
      </c>
      <c r="Q32" s="6">
        <v>74944</v>
      </c>
      <c r="R32" s="6">
        <v>81668</v>
      </c>
    </row>
    <row r="33" spans="1:18" ht="12.75">
      <c r="A33" s="5" t="s">
        <v>7</v>
      </c>
      <c r="B33" s="6">
        <v>60098</v>
      </c>
      <c r="C33" s="6">
        <v>64412</v>
      </c>
      <c r="D33" s="6">
        <v>63909</v>
      </c>
      <c r="E33" s="6">
        <v>64917</v>
      </c>
      <c r="F33" s="6">
        <v>72247</v>
      </c>
      <c r="G33" s="7">
        <f t="shared" si="1"/>
        <v>11.29134125113606</v>
      </c>
      <c r="P33" s="5" t="s">
        <v>7</v>
      </c>
      <c r="Q33" s="6">
        <v>64917</v>
      </c>
      <c r="R33" s="6">
        <v>72247</v>
      </c>
    </row>
    <row r="34" spans="1:18" ht="12.75">
      <c r="A34" s="5" t="s">
        <v>8</v>
      </c>
      <c r="B34" s="6">
        <v>51973</v>
      </c>
      <c r="C34" s="6">
        <v>63825</v>
      </c>
      <c r="D34" s="6">
        <v>65071</v>
      </c>
      <c r="E34" s="6">
        <v>57725</v>
      </c>
      <c r="F34" s="6">
        <v>70336</v>
      </c>
      <c r="G34" s="7">
        <f t="shared" si="1"/>
        <v>21.846686877436113</v>
      </c>
      <c r="P34" s="5" t="s">
        <v>8</v>
      </c>
      <c r="Q34" s="6">
        <v>57725</v>
      </c>
      <c r="R34" s="6">
        <v>70336</v>
      </c>
    </row>
    <row r="35" spans="1:18" ht="12.75">
      <c r="A35" s="19" t="s">
        <v>318</v>
      </c>
      <c r="B35" s="20">
        <f>SUM(B30:B34)</f>
        <v>320896</v>
      </c>
      <c r="C35" s="20">
        <f>SUM(C30:C34)</f>
        <v>334933</v>
      </c>
      <c r="D35" s="20">
        <f>SUM(D30:D34)</f>
        <v>351325</v>
      </c>
      <c r="E35" s="20">
        <f>SUM(E30:E34)</f>
        <v>337130</v>
      </c>
      <c r="F35" s="20">
        <f>SUM(F30:F34)</f>
        <v>369857</v>
      </c>
      <c r="G35" s="147">
        <f t="shared" si="1"/>
        <v>9.707531219410896</v>
      </c>
      <c r="P35" s="5" t="s">
        <v>9</v>
      </c>
      <c r="Q35" s="101">
        <v>55166</v>
      </c>
      <c r="R35" s="6"/>
    </row>
    <row r="36" spans="1:18" ht="12.75">
      <c r="A36" s="5" t="s">
        <v>9</v>
      </c>
      <c r="B36" s="6">
        <v>45081</v>
      </c>
      <c r="C36" s="6">
        <v>57536</v>
      </c>
      <c r="D36" s="6">
        <v>57702</v>
      </c>
      <c r="E36" s="101">
        <v>55166</v>
      </c>
      <c r="F36" s="101"/>
      <c r="G36" s="7"/>
      <c r="P36" s="5" t="s">
        <v>10</v>
      </c>
      <c r="Q36" s="6">
        <v>71138</v>
      </c>
      <c r="R36" s="101"/>
    </row>
    <row r="37" spans="1:18" ht="12.75">
      <c r="A37" s="5" t="s">
        <v>10</v>
      </c>
      <c r="B37" s="6">
        <v>59150</v>
      </c>
      <c r="C37" s="6">
        <v>72110</v>
      </c>
      <c r="D37" s="6">
        <v>72970</v>
      </c>
      <c r="E37" s="6">
        <v>71138</v>
      </c>
      <c r="F37" s="6"/>
      <c r="G37" s="7"/>
      <c r="P37" s="5" t="s">
        <v>11</v>
      </c>
      <c r="Q37" s="6">
        <v>81157</v>
      </c>
      <c r="R37" s="6"/>
    </row>
    <row r="38" spans="1:18" ht="12.75">
      <c r="A38" s="5" t="s">
        <v>11</v>
      </c>
      <c r="B38" s="6">
        <v>76646</v>
      </c>
      <c r="C38" s="6">
        <v>83906</v>
      </c>
      <c r="D38" s="6">
        <v>82009</v>
      </c>
      <c r="E38" s="6">
        <v>81157</v>
      </c>
      <c r="F38" s="6"/>
      <c r="G38" s="7"/>
      <c r="P38" s="5" t="s">
        <v>12</v>
      </c>
      <c r="Q38" s="8">
        <v>72786</v>
      </c>
      <c r="R38" s="6"/>
    </row>
    <row r="39" spans="1:18" ht="12.75">
      <c r="A39" s="5" t="s">
        <v>12</v>
      </c>
      <c r="B39" s="8">
        <v>69938</v>
      </c>
      <c r="C39" s="8">
        <v>72515</v>
      </c>
      <c r="D39" s="8">
        <v>69338</v>
      </c>
      <c r="E39" s="8">
        <v>72786</v>
      </c>
      <c r="F39" s="8"/>
      <c r="G39" s="7"/>
      <c r="P39" s="5" t="s">
        <v>13</v>
      </c>
      <c r="Q39" s="6">
        <v>57315</v>
      </c>
      <c r="R39" s="8"/>
    </row>
    <row r="40" spans="1:18" ht="12.75">
      <c r="A40" s="5" t="s">
        <v>13</v>
      </c>
      <c r="B40" s="6">
        <v>57621</v>
      </c>
      <c r="C40" s="6">
        <v>66276</v>
      </c>
      <c r="D40" s="6">
        <v>67569</v>
      </c>
      <c r="E40" s="6">
        <v>57315</v>
      </c>
      <c r="F40" s="6"/>
      <c r="G40" s="7"/>
      <c r="P40" s="5" t="s">
        <v>14</v>
      </c>
      <c r="Q40" s="6">
        <v>63707</v>
      </c>
      <c r="R40" s="6"/>
    </row>
    <row r="41" spans="1:18" ht="12.75">
      <c r="A41" s="5" t="s">
        <v>14</v>
      </c>
      <c r="B41" s="6">
        <v>54041</v>
      </c>
      <c r="C41" s="6">
        <v>59841</v>
      </c>
      <c r="D41" s="6">
        <v>59234</v>
      </c>
      <c r="E41" s="6">
        <v>63707</v>
      </c>
      <c r="F41" s="6"/>
      <c r="G41" s="7"/>
      <c r="P41" s="5" t="s">
        <v>15</v>
      </c>
      <c r="Q41" s="8">
        <v>58797</v>
      </c>
      <c r="R41" s="6"/>
    </row>
    <row r="42" spans="1:18" ht="12.75">
      <c r="A42" s="5" t="s">
        <v>15</v>
      </c>
      <c r="B42" s="8">
        <v>50086</v>
      </c>
      <c r="C42" s="8">
        <v>53752</v>
      </c>
      <c r="D42" s="8">
        <v>55052</v>
      </c>
      <c r="E42" s="8">
        <v>58797</v>
      </c>
      <c r="F42" s="8"/>
      <c r="G42" s="7"/>
      <c r="Q42" s="20">
        <f>SUM(Q30:Q41)</f>
        <v>797196</v>
      </c>
      <c r="R42" s="20"/>
    </row>
    <row r="43" spans="1:22" ht="12.75">
      <c r="A43" s="19" t="s">
        <v>1</v>
      </c>
      <c r="B43" s="20">
        <f>SUM(B35:B42)</f>
        <v>733459</v>
      </c>
      <c r="C43" s="20">
        <f>SUM(C35:C42)</f>
        <v>800869</v>
      </c>
      <c r="D43" s="20">
        <f>SUM(D35:D42)</f>
        <v>815199</v>
      </c>
      <c r="E43" s="20">
        <f>SUM(E35:E42)</f>
        <v>797196</v>
      </c>
      <c r="F43" s="20"/>
      <c r="G43" s="39"/>
      <c r="Q43" s="20"/>
      <c r="R43" s="20"/>
      <c r="V43" s="16"/>
    </row>
    <row r="44" spans="1:7" ht="12.75">
      <c r="A44" s="9"/>
      <c r="B44" s="15"/>
      <c r="C44" s="15"/>
      <c r="D44" s="15"/>
      <c r="E44" s="15"/>
      <c r="F44" s="15"/>
      <c r="G44" s="11"/>
    </row>
    <row r="45" spans="1:17" ht="12.75">
      <c r="A45" s="36" t="s">
        <v>329</v>
      </c>
      <c r="Q45" s="17"/>
    </row>
    <row r="46" spans="1:22" ht="12.75">
      <c r="A46" s="12" t="s">
        <v>35</v>
      </c>
      <c r="B46" s="12"/>
      <c r="C46" s="12"/>
      <c r="D46" s="12"/>
      <c r="E46" s="12"/>
      <c r="F46" s="12"/>
      <c r="V46" s="10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 t="s">
        <v>314</v>
      </c>
      <c r="B48" s="12"/>
      <c r="C48" s="12"/>
      <c r="D48" s="12"/>
      <c r="E48" s="12"/>
      <c r="F48" s="12"/>
      <c r="G48" s="12"/>
    </row>
    <row r="49" spans="1:8" ht="12.75">
      <c r="A49" s="12" t="s">
        <v>33</v>
      </c>
      <c r="B49" s="12"/>
      <c r="C49" s="12"/>
      <c r="D49" s="12"/>
      <c r="E49" s="12"/>
      <c r="F49" s="12"/>
      <c r="G49" s="12"/>
      <c r="H49" s="14">
        <v>40336</v>
      </c>
    </row>
    <row r="50" spans="1:7" ht="12.75">
      <c r="A50" s="12"/>
      <c r="B50" s="12"/>
      <c r="C50" s="12"/>
      <c r="D50" s="12"/>
      <c r="E50" s="12"/>
      <c r="F50" s="12"/>
      <c r="G50" s="12"/>
    </row>
    <row r="51" spans="1:7" ht="12.75">
      <c r="A51" s="12"/>
      <c r="B51" s="12"/>
      <c r="C51" s="12"/>
      <c r="D51" s="12"/>
      <c r="E51" s="12"/>
      <c r="F51" s="12"/>
      <c r="G51" s="12"/>
    </row>
    <row r="52" ht="12.75">
      <c r="A52" s="3"/>
    </row>
  </sheetData>
  <sheetProtection/>
  <mergeCells count="5">
    <mergeCell ref="A1:G2"/>
    <mergeCell ref="A6:G6"/>
    <mergeCell ref="A27:G27"/>
    <mergeCell ref="A4:G4"/>
    <mergeCell ref="A3:G3"/>
  </mergeCells>
  <printOptions horizontalCentered="1" verticalCentered="1"/>
  <pageMargins left="0.5905511811023623" right="0.75" top="1.1023622047244095" bottom="1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O34" sqref="O34"/>
    </sheetView>
  </sheetViews>
  <sheetFormatPr defaultColWidth="11.421875" defaultRowHeight="12.75"/>
  <cols>
    <col min="1" max="1" width="20.140625" style="0" customWidth="1"/>
    <col min="2" max="2" width="10.7109375" style="0" customWidth="1"/>
    <col min="3" max="3" width="9.140625" style="0" customWidth="1"/>
    <col min="4" max="4" width="10.28125" style="0" customWidth="1"/>
    <col min="5" max="5" width="10.00390625" style="0" customWidth="1"/>
    <col min="14" max="14" width="12.8515625" style="0" customWidth="1"/>
  </cols>
  <sheetData>
    <row r="1" spans="1:15" ht="12.75">
      <c r="A1" s="177" t="s">
        <v>36</v>
      </c>
      <c r="B1" s="177"/>
      <c r="C1" s="177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ht="12.75">
      <c r="A2" s="177" t="s">
        <v>316</v>
      </c>
      <c r="B2" s="177"/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2.75">
      <c r="A3" s="179" t="s">
        <v>287</v>
      </c>
      <c r="B3" s="179"/>
      <c r="C3" s="179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5" spans="1:2" ht="12.75">
      <c r="A5" s="3" t="s">
        <v>37</v>
      </c>
      <c r="B5" s="1"/>
    </row>
    <row r="6" spans="1:14" ht="13.5" thickBot="1">
      <c r="A6" s="45"/>
      <c r="B6" s="180" t="s">
        <v>4</v>
      </c>
      <c r="C6" s="180"/>
      <c r="D6" s="180" t="s">
        <v>5</v>
      </c>
      <c r="E6" s="180"/>
      <c r="F6" s="180" t="s">
        <v>6</v>
      </c>
      <c r="G6" s="180"/>
      <c r="H6" s="180" t="s">
        <v>7</v>
      </c>
      <c r="I6" s="180"/>
      <c r="J6" s="180" t="s">
        <v>8</v>
      </c>
      <c r="K6" s="180"/>
      <c r="L6" s="180" t="s">
        <v>9</v>
      </c>
      <c r="M6" s="180"/>
      <c r="N6" s="10"/>
    </row>
    <row r="7" spans="1:14" ht="12.75">
      <c r="A7" s="46" t="s">
        <v>38</v>
      </c>
      <c r="B7" s="47">
        <v>2009</v>
      </c>
      <c r="C7" s="47">
        <v>2010</v>
      </c>
      <c r="D7" s="47">
        <v>2009</v>
      </c>
      <c r="E7" s="47">
        <v>2010</v>
      </c>
      <c r="F7" s="47">
        <v>2009</v>
      </c>
      <c r="G7" s="47">
        <v>2010</v>
      </c>
      <c r="H7" s="47">
        <v>2009</v>
      </c>
      <c r="I7" s="47">
        <v>2010</v>
      </c>
      <c r="J7" s="47">
        <v>2009</v>
      </c>
      <c r="K7" s="47">
        <v>2010</v>
      </c>
      <c r="L7" s="47">
        <v>2009</v>
      </c>
      <c r="M7" s="47">
        <v>2010</v>
      </c>
      <c r="N7" s="10"/>
    </row>
    <row r="8" spans="1:14" ht="12.75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10"/>
    </row>
    <row r="9" spans="1:15" ht="12.7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10"/>
      <c r="O9" s="17"/>
    </row>
    <row r="10" spans="1:17" ht="12.75">
      <c r="A10" s="52" t="s">
        <v>39</v>
      </c>
      <c r="B10" s="53">
        <v>36569</v>
      </c>
      <c r="C10" s="53">
        <v>37873</v>
      </c>
      <c r="D10" s="53">
        <v>32993</v>
      </c>
      <c r="E10" s="53">
        <v>37666</v>
      </c>
      <c r="F10" s="53">
        <v>34649</v>
      </c>
      <c r="G10" s="53">
        <v>36793</v>
      </c>
      <c r="H10" s="53">
        <v>34103</v>
      </c>
      <c r="I10" s="53">
        <v>31566</v>
      </c>
      <c r="J10" s="53">
        <v>34388</v>
      </c>
      <c r="K10" s="53">
        <v>36548</v>
      </c>
      <c r="L10" s="28">
        <v>45685</v>
      </c>
      <c r="M10" s="28"/>
      <c r="N10" s="10"/>
      <c r="O10" s="17"/>
      <c r="Q10" s="17"/>
    </row>
    <row r="11" spans="1:17" ht="12.75">
      <c r="A11" s="52" t="s">
        <v>40</v>
      </c>
      <c r="B11" s="53">
        <v>19092</v>
      </c>
      <c r="C11" s="53">
        <v>21182</v>
      </c>
      <c r="D11" s="53">
        <v>18877</v>
      </c>
      <c r="E11" s="53">
        <v>22040</v>
      </c>
      <c r="F11" s="53">
        <v>19189</v>
      </c>
      <c r="G11" s="53">
        <v>21052</v>
      </c>
      <c r="H11" s="53">
        <v>18469</v>
      </c>
      <c r="I11" s="53">
        <v>17392</v>
      </c>
      <c r="J11" s="53">
        <v>18726</v>
      </c>
      <c r="K11" s="53">
        <v>19776</v>
      </c>
      <c r="L11" s="95">
        <v>24907</v>
      </c>
      <c r="M11" s="95"/>
      <c r="N11" s="10"/>
      <c r="O11" s="17"/>
      <c r="Q11" s="17"/>
    </row>
    <row r="12" spans="1:17" ht="12.75">
      <c r="A12" s="52" t="s">
        <v>41</v>
      </c>
      <c r="B12" s="55">
        <v>11979</v>
      </c>
      <c r="C12" s="55">
        <v>14792</v>
      </c>
      <c r="D12" s="55">
        <v>6479</v>
      </c>
      <c r="E12" s="55">
        <v>10167</v>
      </c>
      <c r="F12" s="55">
        <v>6507</v>
      </c>
      <c r="G12" s="55">
        <v>10542</v>
      </c>
      <c r="H12" s="55">
        <v>7985</v>
      </c>
      <c r="I12" s="55">
        <v>8283</v>
      </c>
      <c r="J12" s="55">
        <v>6478</v>
      </c>
      <c r="K12" s="55">
        <v>7950</v>
      </c>
      <c r="L12" s="28">
        <v>8577</v>
      </c>
      <c r="M12" s="28"/>
      <c r="N12" s="10"/>
      <c r="O12" s="17"/>
      <c r="Q12" s="17"/>
    </row>
    <row r="13" spans="1:17" ht="12.75">
      <c r="A13" s="52" t="s">
        <v>42</v>
      </c>
      <c r="B13" s="55">
        <v>17111</v>
      </c>
      <c r="C13" s="55">
        <v>18777</v>
      </c>
      <c r="D13" s="55">
        <v>13804</v>
      </c>
      <c r="E13" s="55">
        <v>17721</v>
      </c>
      <c r="F13" s="55">
        <v>11066</v>
      </c>
      <c r="G13" s="55">
        <v>11374</v>
      </c>
      <c r="H13" s="55">
        <v>11770</v>
      </c>
      <c r="I13" s="55">
        <v>11026</v>
      </c>
      <c r="J13" s="55">
        <v>10571</v>
      </c>
      <c r="K13" s="55">
        <v>10655</v>
      </c>
      <c r="L13" s="96">
        <v>10612</v>
      </c>
      <c r="M13" s="96"/>
      <c r="N13" s="10"/>
      <c r="O13" s="17"/>
      <c r="Q13" s="17"/>
    </row>
    <row r="14" spans="1:17" ht="12.75">
      <c r="A14" s="52" t="s">
        <v>43</v>
      </c>
      <c r="B14" s="55">
        <v>1115</v>
      </c>
      <c r="C14" s="55">
        <v>1227</v>
      </c>
      <c r="D14" s="55">
        <v>966</v>
      </c>
      <c r="E14" s="55">
        <v>1147</v>
      </c>
      <c r="F14" s="55">
        <v>920</v>
      </c>
      <c r="G14" s="55">
        <v>1055</v>
      </c>
      <c r="H14" s="55">
        <v>1018</v>
      </c>
      <c r="I14" s="55">
        <v>943</v>
      </c>
      <c r="J14" s="55">
        <v>1076</v>
      </c>
      <c r="K14" s="55">
        <v>1352</v>
      </c>
      <c r="L14" s="28">
        <v>1174</v>
      </c>
      <c r="M14" s="28"/>
      <c r="N14" s="10"/>
      <c r="O14" s="17"/>
      <c r="Q14" s="17"/>
    </row>
    <row r="15" spans="1:15" ht="12.75">
      <c r="A15" s="52" t="s">
        <v>44</v>
      </c>
      <c r="B15" s="55">
        <v>1853</v>
      </c>
      <c r="C15" s="55">
        <v>2241</v>
      </c>
      <c r="D15" s="55">
        <v>1092</v>
      </c>
      <c r="E15" s="55">
        <v>1171</v>
      </c>
      <c r="F15" s="55">
        <v>1393</v>
      </c>
      <c r="G15" s="55">
        <v>1605</v>
      </c>
      <c r="H15" s="55">
        <v>1207</v>
      </c>
      <c r="I15" s="55">
        <v>1328</v>
      </c>
      <c r="J15" s="55">
        <v>581</v>
      </c>
      <c r="K15" s="55">
        <v>1338</v>
      </c>
      <c r="L15" s="97">
        <v>597</v>
      </c>
      <c r="M15" s="97"/>
      <c r="N15" s="10"/>
      <c r="O15" s="17"/>
    </row>
    <row r="16" spans="1:14" ht="12.75">
      <c r="A16" s="57" t="s">
        <v>1</v>
      </c>
      <c r="B16" s="58">
        <f aca="true" t="shared" si="0" ref="B16:M16">SUM(B10:B15)</f>
        <v>87719</v>
      </c>
      <c r="C16" s="58">
        <f t="shared" si="0"/>
        <v>96092</v>
      </c>
      <c r="D16" s="58">
        <f t="shared" si="0"/>
        <v>74211</v>
      </c>
      <c r="E16" s="58">
        <f t="shared" si="0"/>
        <v>89912</v>
      </c>
      <c r="F16" s="58">
        <f t="shared" si="0"/>
        <v>73724</v>
      </c>
      <c r="G16" s="58">
        <f t="shared" si="0"/>
        <v>82421</v>
      </c>
      <c r="H16" s="58">
        <f t="shared" si="0"/>
        <v>74552</v>
      </c>
      <c r="I16" s="58">
        <f t="shared" si="0"/>
        <v>70538</v>
      </c>
      <c r="J16" s="58">
        <f>SUM(J10:J15)</f>
        <v>71820</v>
      </c>
      <c r="K16" s="58">
        <f t="shared" si="0"/>
        <v>77619</v>
      </c>
      <c r="L16" s="58">
        <f>SUM(L10:L15)</f>
        <v>91552</v>
      </c>
      <c r="M16" s="58">
        <f t="shared" si="0"/>
        <v>0</v>
      </c>
      <c r="N16" s="10"/>
    </row>
    <row r="17" spans="1:14" ht="12.75">
      <c r="A17" s="59"/>
      <c r="B17" s="60"/>
      <c r="C17" s="61"/>
      <c r="D17" s="60"/>
      <c r="E17" s="61"/>
      <c r="F17" s="60"/>
      <c r="G17" s="61"/>
      <c r="H17" s="60"/>
      <c r="I17" s="61"/>
      <c r="J17" s="60"/>
      <c r="K17" s="61"/>
      <c r="L17" s="60"/>
      <c r="M17" s="60"/>
      <c r="N17" s="10"/>
    </row>
    <row r="18" spans="1:15" ht="28.5" customHeight="1" thickBot="1">
      <c r="A18" s="45"/>
      <c r="B18" s="180" t="s">
        <v>10</v>
      </c>
      <c r="C18" s="180"/>
      <c r="D18" s="180" t="s">
        <v>11</v>
      </c>
      <c r="E18" s="180"/>
      <c r="F18" s="180" t="s">
        <v>12</v>
      </c>
      <c r="G18" s="180"/>
      <c r="H18" s="180" t="s">
        <v>13</v>
      </c>
      <c r="I18" s="180"/>
      <c r="J18" s="180" t="s">
        <v>14</v>
      </c>
      <c r="K18" s="180"/>
      <c r="L18" s="180" t="s">
        <v>15</v>
      </c>
      <c r="M18" s="180"/>
      <c r="N18" s="181" t="s">
        <v>277</v>
      </c>
      <c r="O18" s="182"/>
    </row>
    <row r="19" spans="1:15" ht="12.75">
      <c r="A19" s="46" t="s">
        <v>38</v>
      </c>
      <c r="B19" s="47">
        <v>2009</v>
      </c>
      <c r="C19" s="47">
        <v>2010</v>
      </c>
      <c r="D19" s="47">
        <v>2009</v>
      </c>
      <c r="E19" s="47">
        <v>2010</v>
      </c>
      <c r="F19" s="47">
        <v>2009</v>
      </c>
      <c r="G19" s="47">
        <v>2010</v>
      </c>
      <c r="H19" s="47">
        <v>2009</v>
      </c>
      <c r="I19" s="47">
        <v>2010</v>
      </c>
      <c r="J19" s="47">
        <v>2009</v>
      </c>
      <c r="K19" s="47">
        <v>2010</v>
      </c>
      <c r="L19" s="62">
        <v>2009</v>
      </c>
      <c r="M19" s="62">
        <v>2010</v>
      </c>
      <c r="N19" s="63">
        <v>2009</v>
      </c>
      <c r="O19" s="63">
        <v>2010</v>
      </c>
    </row>
    <row r="20" spans="1:15" ht="12.7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64"/>
      <c r="M20" s="64"/>
      <c r="N20" s="65" t="s">
        <v>330</v>
      </c>
      <c r="O20" s="65" t="s">
        <v>330</v>
      </c>
    </row>
    <row r="21" spans="1:15" ht="12.75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0"/>
      <c r="M21" s="50"/>
      <c r="N21" s="67"/>
      <c r="O21" s="68"/>
    </row>
    <row r="22" spans="1:16" ht="12.75">
      <c r="A22" s="52" t="s">
        <v>39</v>
      </c>
      <c r="B22" s="53">
        <v>50265</v>
      </c>
      <c r="C22" s="53"/>
      <c r="D22" s="53">
        <v>43619</v>
      </c>
      <c r="E22" s="53"/>
      <c r="F22" s="53">
        <v>31226</v>
      </c>
      <c r="G22" s="53"/>
      <c r="H22" s="53">
        <v>30504</v>
      </c>
      <c r="I22" s="53"/>
      <c r="J22" s="53">
        <v>36679</v>
      </c>
      <c r="K22" s="53"/>
      <c r="L22" s="69">
        <v>39809</v>
      </c>
      <c r="M22" s="69"/>
      <c r="N22" s="70">
        <f aca="true" t="shared" si="1" ref="N22:O27">+B10+D10+F10+H10+J10</f>
        <v>172702</v>
      </c>
      <c r="O22" s="70">
        <f t="shared" si="1"/>
        <v>180446</v>
      </c>
      <c r="P22" s="17"/>
    </row>
    <row r="23" spans="1:15" ht="12.75">
      <c r="A23" s="52" t="s">
        <v>40</v>
      </c>
      <c r="B23" s="53">
        <v>28164</v>
      </c>
      <c r="C23" s="53"/>
      <c r="D23" s="53">
        <v>22076</v>
      </c>
      <c r="E23" s="53"/>
      <c r="F23" s="53">
        <v>16574</v>
      </c>
      <c r="G23" s="53"/>
      <c r="H23" s="53">
        <v>18295</v>
      </c>
      <c r="I23" s="53"/>
      <c r="J23" s="53">
        <v>18965</v>
      </c>
      <c r="K23" s="53"/>
      <c r="L23" s="69">
        <v>25385</v>
      </c>
      <c r="M23" s="69"/>
      <c r="N23" s="70">
        <f t="shared" si="1"/>
        <v>94353</v>
      </c>
      <c r="O23" s="70">
        <f t="shared" si="1"/>
        <v>101442</v>
      </c>
    </row>
    <row r="24" spans="1:15" ht="12.75">
      <c r="A24" s="52" t="s">
        <v>41</v>
      </c>
      <c r="B24" s="55">
        <v>10128</v>
      </c>
      <c r="C24" s="55"/>
      <c r="D24" s="55">
        <v>8489</v>
      </c>
      <c r="E24" s="55"/>
      <c r="F24" s="55">
        <v>6621</v>
      </c>
      <c r="G24" s="55"/>
      <c r="H24" s="55">
        <v>7664</v>
      </c>
      <c r="I24" s="55"/>
      <c r="J24" s="55">
        <v>7527</v>
      </c>
      <c r="K24" s="55"/>
      <c r="L24" s="71">
        <v>11261</v>
      </c>
      <c r="M24" s="71"/>
      <c r="N24" s="70">
        <f t="shared" si="1"/>
        <v>39428</v>
      </c>
      <c r="O24" s="70">
        <f t="shared" si="1"/>
        <v>51734</v>
      </c>
    </row>
    <row r="25" spans="1:15" ht="12.75">
      <c r="A25" s="52" t="s">
        <v>42</v>
      </c>
      <c r="B25" s="55">
        <v>14103</v>
      </c>
      <c r="C25" s="55"/>
      <c r="D25" s="55">
        <v>12360</v>
      </c>
      <c r="E25" s="55"/>
      <c r="F25" s="55">
        <v>9826</v>
      </c>
      <c r="G25" s="55"/>
      <c r="H25" s="55">
        <v>10026</v>
      </c>
      <c r="I25" s="55"/>
      <c r="J25" s="55">
        <v>11083</v>
      </c>
      <c r="K25" s="55"/>
      <c r="L25" s="71">
        <v>12264</v>
      </c>
      <c r="M25" s="71"/>
      <c r="N25" s="70">
        <f t="shared" si="1"/>
        <v>64322</v>
      </c>
      <c r="O25" s="70">
        <f t="shared" si="1"/>
        <v>69553</v>
      </c>
    </row>
    <row r="26" spans="1:15" ht="12.75">
      <c r="A26" s="52" t="s">
        <v>43</v>
      </c>
      <c r="B26" s="55">
        <v>1660</v>
      </c>
      <c r="C26" s="55"/>
      <c r="D26" s="55">
        <v>1454</v>
      </c>
      <c r="E26" s="55"/>
      <c r="F26" s="55">
        <v>1281</v>
      </c>
      <c r="G26" s="55"/>
      <c r="H26" s="55">
        <v>816</v>
      </c>
      <c r="I26" s="55"/>
      <c r="J26" s="55">
        <v>1583</v>
      </c>
      <c r="K26" s="55"/>
      <c r="L26" s="71">
        <v>1081</v>
      </c>
      <c r="M26" s="71"/>
      <c r="N26" s="70">
        <f t="shared" si="1"/>
        <v>5095</v>
      </c>
      <c r="O26" s="70">
        <f t="shared" si="1"/>
        <v>5724</v>
      </c>
    </row>
    <row r="27" spans="1:15" ht="12.75">
      <c r="A27" s="52" t="s">
        <v>44</v>
      </c>
      <c r="B27" s="55">
        <v>757</v>
      </c>
      <c r="C27" s="55"/>
      <c r="D27" s="55">
        <v>850</v>
      </c>
      <c r="E27" s="55"/>
      <c r="F27" s="55">
        <v>900</v>
      </c>
      <c r="G27" s="55"/>
      <c r="H27" s="55">
        <v>802</v>
      </c>
      <c r="I27" s="55"/>
      <c r="J27" s="55">
        <v>1130</v>
      </c>
      <c r="K27" s="55"/>
      <c r="L27" s="71">
        <v>1281</v>
      </c>
      <c r="M27" s="71"/>
      <c r="N27" s="70">
        <f t="shared" si="1"/>
        <v>6126</v>
      </c>
      <c r="O27" s="70">
        <f t="shared" si="1"/>
        <v>7683</v>
      </c>
    </row>
    <row r="28" spans="1:15" ht="12.75">
      <c r="A28" s="57" t="s">
        <v>1</v>
      </c>
      <c r="B28" s="58">
        <f>SUM(B22:B27)</f>
        <v>105077</v>
      </c>
      <c r="C28" s="58">
        <f>SUM(C22:C27)</f>
        <v>0</v>
      </c>
      <c r="D28" s="58">
        <f aca="true" t="shared" si="2" ref="D28:N28">SUM(D22:D27)</f>
        <v>88848</v>
      </c>
      <c r="E28" s="58"/>
      <c r="F28" s="58">
        <f t="shared" si="2"/>
        <v>66428</v>
      </c>
      <c r="G28" s="58"/>
      <c r="H28" s="58">
        <f t="shared" si="2"/>
        <v>68107</v>
      </c>
      <c r="I28" s="58"/>
      <c r="J28" s="58">
        <f t="shared" si="2"/>
        <v>76967</v>
      </c>
      <c r="K28" s="58"/>
      <c r="L28" s="72">
        <f t="shared" si="2"/>
        <v>91081</v>
      </c>
      <c r="M28" s="72"/>
      <c r="N28" s="73">
        <f t="shared" si="2"/>
        <v>382026</v>
      </c>
      <c r="O28" s="74">
        <f>SUM(O22:O27)</f>
        <v>416582</v>
      </c>
    </row>
    <row r="29" spans="1:15" ht="13.5" thickBo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75"/>
      <c r="M29" s="75"/>
      <c r="N29" s="76"/>
      <c r="O29" s="77"/>
    </row>
    <row r="30" spans="1:13" ht="12.75">
      <c r="A30" s="45"/>
      <c r="B30" s="183"/>
      <c r="C30" s="180"/>
      <c r="D30" s="183"/>
      <c r="E30" s="180"/>
      <c r="F30" s="183"/>
      <c r="G30" s="180"/>
      <c r="H30" s="183"/>
      <c r="I30" s="180"/>
      <c r="J30" s="183"/>
      <c r="K30" s="180"/>
      <c r="L30" s="183"/>
      <c r="M30" s="180"/>
    </row>
    <row r="31" spans="1:15" ht="12.75">
      <c r="A31" s="12"/>
      <c r="B31" s="78"/>
      <c r="C31" s="78"/>
      <c r="E31" s="17"/>
      <c r="G31" s="17"/>
      <c r="H31" s="17"/>
      <c r="I31" s="17"/>
      <c r="K31" s="17"/>
      <c r="L31" s="17"/>
      <c r="M31" s="17"/>
      <c r="N31" s="17"/>
      <c r="O31" s="17"/>
    </row>
    <row r="32" spans="1:15" ht="12.75">
      <c r="A32" s="12"/>
      <c r="B32" s="78"/>
      <c r="C32" s="78"/>
      <c r="D32" s="17"/>
      <c r="E32" s="17"/>
      <c r="F32" s="17"/>
      <c r="G32" s="17"/>
      <c r="I32" s="17"/>
      <c r="M32" s="17"/>
      <c r="N32" s="17"/>
      <c r="O32" s="17"/>
    </row>
    <row r="33" spans="1:15" ht="12.75">
      <c r="A33" s="3" t="s">
        <v>45</v>
      </c>
      <c r="B33" s="1"/>
      <c r="O33" s="17"/>
    </row>
    <row r="34" spans="1:15" ht="13.5" thickBot="1">
      <c r="A34" s="45"/>
      <c r="B34" s="180" t="s">
        <v>4</v>
      </c>
      <c r="C34" s="180"/>
      <c r="D34" s="180" t="s">
        <v>5</v>
      </c>
      <c r="E34" s="180"/>
      <c r="F34" s="180" t="s">
        <v>6</v>
      </c>
      <c r="G34" s="180"/>
      <c r="H34" s="180" t="s">
        <v>7</v>
      </c>
      <c r="I34" s="180"/>
      <c r="J34" s="180" t="s">
        <v>8</v>
      </c>
      <c r="K34" s="180"/>
      <c r="L34" s="180" t="s">
        <v>9</v>
      </c>
      <c r="M34" s="180"/>
      <c r="N34" s="10"/>
      <c r="O34" s="17"/>
    </row>
    <row r="35" spans="1:14" ht="12.75">
      <c r="A35" s="46" t="s">
        <v>38</v>
      </c>
      <c r="B35" s="63">
        <v>2009</v>
      </c>
      <c r="C35" s="63">
        <v>2010</v>
      </c>
      <c r="D35" s="63">
        <v>2009</v>
      </c>
      <c r="E35" s="63">
        <v>2010</v>
      </c>
      <c r="F35" s="63">
        <v>2009</v>
      </c>
      <c r="G35" s="63">
        <v>2010</v>
      </c>
      <c r="H35" s="63">
        <v>2009</v>
      </c>
      <c r="I35" s="63">
        <v>2010</v>
      </c>
      <c r="J35" s="63">
        <v>2009</v>
      </c>
      <c r="K35" s="63">
        <v>2010</v>
      </c>
      <c r="L35" s="63">
        <v>2009</v>
      </c>
      <c r="M35" s="63">
        <v>2010</v>
      </c>
      <c r="N35" s="10"/>
    </row>
    <row r="36" spans="1:15" ht="12.75">
      <c r="A36" s="48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10"/>
      <c r="O36" s="17"/>
    </row>
    <row r="37" spans="1:14" ht="12.75">
      <c r="A37" s="50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10"/>
    </row>
    <row r="38" spans="1:17" ht="12.75">
      <c r="A38" s="52" t="s">
        <v>39</v>
      </c>
      <c r="B38" s="54">
        <v>27196</v>
      </c>
      <c r="C38" s="54">
        <v>29219</v>
      </c>
      <c r="D38" s="54">
        <v>24885</v>
      </c>
      <c r="E38" s="54">
        <v>26618</v>
      </c>
      <c r="F38" s="54">
        <v>28583</v>
      </c>
      <c r="G38" s="54">
        <v>32722</v>
      </c>
      <c r="H38" s="54">
        <v>30533</v>
      </c>
      <c r="I38" s="54">
        <v>31624</v>
      </c>
      <c r="J38" s="54">
        <v>26033</v>
      </c>
      <c r="K38" s="54">
        <v>32814</v>
      </c>
      <c r="L38" s="98">
        <v>26856</v>
      </c>
      <c r="M38" s="98"/>
      <c r="N38" s="10"/>
      <c r="O38" s="17"/>
      <c r="Q38" s="17"/>
    </row>
    <row r="39" spans="1:17" ht="12.75">
      <c r="A39" s="52" t="s">
        <v>40</v>
      </c>
      <c r="B39" s="54">
        <v>28716</v>
      </c>
      <c r="C39" s="54">
        <v>30021</v>
      </c>
      <c r="D39" s="54">
        <v>31762</v>
      </c>
      <c r="E39" s="54">
        <v>33118</v>
      </c>
      <c r="F39" s="54">
        <v>36563</v>
      </c>
      <c r="G39" s="54">
        <v>38423</v>
      </c>
      <c r="H39" s="54">
        <v>26224</v>
      </c>
      <c r="I39" s="54">
        <v>31385</v>
      </c>
      <c r="J39" s="54">
        <v>24422</v>
      </c>
      <c r="K39" s="54">
        <v>28263</v>
      </c>
      <c r="L39" s="99">
        <v>21032</v>
      </c>
      <c r="M39" s="99"/>
      <c r="N39" s="10"/>
      <c r="O39" s="17"/>
      <c r="Q39" s="17"/>
    </row>
    <row r="40" spans="1:17" ht="12.75">
      <c r="A40" s="52" t="s">
        <v>41</v>
      </c>
      <c r="B40" s="56">
        <v>1512</v>
      </c>
      <c r="C40" s="56">
        <v>1820</v>
      </c>
      <c r="D40" s="56">
        <v>1416</v>
      </c>
      <c r="E40" s="56">
        <v>1936</v>
      </c>
      <c r="F40" s="56">
        <v>1583</v>
      </c>
      <c r="G40" s="56">
        <v>2045</v>
      </c>
      <c r="H40" s="56">
        <v>1342</v>
      </c>
      <c r="I40" s="56">
        <v>1321</v>
      </c>
      <c r="J40" s="56">
        <v>1012</v>
      </c>
      <c r="K40" s="56">
        <v>1378</v>
      </c>
      <c r="L40" s="98">
        <v>1280</v>
      </c>
      <c r="M40" s="98"/>
      <c r="N40" s="10"/>
      <c r="O40" s="17"/>
      <c r="Q40" s="17"/>
    </row>
    <row r="41" spans="1:17" ht="12.75">
      <c r="A41" s="52" t="s">
        <v>42</v>
      </c>
      <c r="B41" s="56">
        <v>8225</v>
      </c>
      <c r="C41" s="56">
        <v>8002</v>
      </c>
      <c r="D41" s="56">
        <v>12099</v>
      </c>
      <c r="E41" s="56">
        <v>11113</v>
      </c>
      <c r="F41" s="56">
        <v>6273</v>
      </c>
      <c r="G41" s="56">
        <v>6441</v>
      </c>
      <c r="H41" s="56">
        <v>5280</v>
      </c>
      <c r="I41" s="56">
        <v>6049</v>
      </c>
      <c r="J41" s="56">
        <v>4827</v>
      </c>
      <c r="K41" s="56">
        <v>6102</v>
      </c>
      <c r="L41" s="100">
        <v>4509</v>
      </c>
      <c r="M41" s="100"/>
      <c r="N41" s="10"/>
      <c r="O41" s="17"/>
      <c r="Q41" s="17"/>
    </row>
    <row r="42" spans="1:17" ht="12.75">
      <c r="A42" s="52" t="s">
        <v>43</v>
      </c>
      <c r="B42" s="56">
        <v>1041</v>
      </c>
      <c r="C42" s="56">
        <v>1482</v>
      </c>
      <c r="D42" s="56">
        <v>1402</v>
      </c>
      <c r="E42" s="56">
        <v>1487</v>
      </c>
      <c r="F42" s="56">
        <v>1291</v>
      </c>
      <c r="G42" s="56">
        <v>1299</v>
      </c>
      <c r="H42" s="56">
        <v>947</v>
      </c>
      <c r="I42" s="56">
        <v>1398</v>
      </c>
      <c r="J42" s="56">
        <v>1009</v>
      </c>
      <c r="K42" s="56">
        <v>1283</v>
      </c>
      <c r="L42" s="98">
        <v>1105</v>
      </c>
      <c r="M42" s="98"/>
      <c r="N42" s="10"/>
      <c r="O42" s="17"/>
      <c r="Q42" s="17"/>
    </row>
    <row r="43" spans="1:17" ht="12.75">
      <c r="A43" s="52" t="s">
        <v>44</v>
      </c>
      <c r="B43" s="56">
        <v>742</v>
      </c>
      <c r="C43" s="56">
        <v>625</v>
      </c>
      <c r="D43" s="56">
        <v>548</v>
      </c>
      <c r="E43" s="56">
        <v>165</v>
      </c>
      <c r="F43" s="56">
        <v>651</v>
      </c>
      <c r="G43" s="56">
        <v>738</v>
      </c>
      <c r="H43" s="56">
        <v>591</v>
      </c>
      <c r="I43" s="56">
        <v>470</v>
      </c>
      <c r="J43" s="56">
        <v>422</v>
      </c>
      <c r="K43" s="56">
        <v>496</v>
      </c>
      <c r="L43" s="87">
        <v>384</v>
      </c>
      <c r="M43" s="121"/>
      <c r="N43" s="10"/>
      <c r="O43" s="17"/>
      <c r="Q43" s="17"/>
    </row>
    <row r="44" spans="1:17" ht="12.75">
      <c r="A44" s="57" t="s">
        <v>1</v>
      </c>
      <c r="B44" s="79">
        <f aca="true" t="shared" si="3" ref="B44:H44">SUM(B38:B43)</f>
        <v>67432</v>
      </c>
      <c r="C44" s="79">
        <f t="shared" si="3"/>
        <v>71169</v>
      </c>
      <c r="D44" s="79">
        <f t="shared" si="3"/>
        <v>72112</v>
      </c>
      <c r="E44" s="79">
        <f>SUM(E38:E43)</f>
        <v>74437</v>
      </c>
      <c r="F44" s="79">
        <f t="shared" si="3"/>
        <v>74944</v>
      </c>
      <c r="G44" s="79">
        <f>SUM(G38:G43)</f>
        <v>81668</v>
      </c>
      <c r="H44" s="79">
        <f t="shared" si="3"/>
        <v>64917</v>
      </c>
      <c r="I44" s="79">
        <f>SUM(I38:I43)</f>
        <v>72247</v>
      </c>
      <c r="J44" s="79">
        <f>SUM(J38:J43)</f>
        <v>57725</v>
      </c>
      <c r="K44" s="79">
        <f>SUM(K38:K43)</f>
        <v>70336</v>
      </c>
      <c r="L44" s="79">
        <f>SUM(L38:L43)</f>
        <v>55166</v>
      </c>
      <c r="M44" s="79"/>
      <c r="N44" s="10"/>
      <c r="O44" s="17"/>
      <c r="P44" s="17"/>
      <c r="Q44" s="17"/>
    </row>
    <row r="45" spans="1:14" ht="12.75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10"/>
    </row>
    <row r="46" spans="1:14" ht="12.75">
      <c r="A46" s="82"/>
      <c r="B46" s="83"/>
      <c r="C46" s="83"/>
      <c r="D46" s="17"/>
      <c r="E46" s="17"/>
      <c r="F46" s="17"/>
      <c r="G46" s="17"/>
      <c r="H46" s="17"/>
      <c r="I46" s="17"/>
      <c r="J46" s="17"/>
      <c r="K46" s="17"/>
      <c r="N46" s="10"/>
    </row>
    <row r="47" spans="1:15" ht="13.5" thickBot="1">
      <c r="A47" s="45"/>
      <c r="B47" s="180" t="s">
        <v>10</v>
      </c>
      <c r="C47" s="180"/>
      <c r="D47" s="180" t="s">
        <v>11</v>
      </c>
      <c r="E47" s="180"/>
      <c r="F47" s="180" t="s">
        <v>12</v>
      </c>
      <c r="G47" s="180"/>
      <c r="H47" s="180" t="s">
        <v>13</v>
      </c>
      <c r="I47" s="180"/>
      <c r="J47" s="180" t="s">
        <v>14</v>
      </c>
      <c r="K47" s="180"/>
      <c r="L47" s="180" t="s">
        <v>15</v>
      </c>
      <c r="M47" s="180"/>
      <c r="N47" s="181" t="s">
        <v>278</v>
      </c>
      <c r="O47" s="184"/>
    </row>
    <row r="48" spans="1:15" ht="12.75">
      <c r="A48" s="46" t="s">
        <v>38</v>
      </c>
      <c r="B48" s="63">
        <v>2009</v>
      </c>
      <c r="C48" s="63">
        <v>2010</v>
      </c>
      <c r="D48" s="63">
        <v>2009</v>
      </c>
      <c r="E48" s="63">
        <v>2010</v>
      </c>
      <c r="F48" s="63">
        <v>2009</v>
      </c>
      <c r="G48" s="63">
        <v>2010</v>
      </c>
      <c r="H48" s="63">
        <v>2009</v>
      </c>
      <c r="I48" s="63">
        <v>2010</v>
      </c>
      <c r="J48" s="63">
        <v>2009</v>
      </c>
      <c r="K48" s="63">
        <v>2010</v>
      </c>
      <c r="L48" s="63">
        <v>2009</v>
      </c>
      <c r="M48" s="63">
        <v>2010</v>
      </c>
      <c r="N48" s="63">
        <v>2009</v>
      </c>
      <c r="O48" s="63">
        <v>2010</v>
      </c>
    </row>
    <row r="49" spans="1:15" ht="12.75">
      <c r="A49" s="48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 t="s">
        <v>330</v>
      </c>
      <c r="O49" s="66" t="s">
        <v>330</v>
      </c>
    </row>
    <row r="50" spans="1:15" ht="12.75">
      <c r="A50" s="50"/>
      <c r="B50" s="68"/>
      <c r="C50" s="68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67"/>
      <c r="O50" s="68"/>
    </row>
    <row r="51" spans="1:16" ht="12.75">
      <c r="A51" s="52" t="s">
        <v>39</v>
      </c>
      <c r="B51" s="54">
        <v>36343</v>
      </c>
      <c r="C51" s="54"/>
      <c r="D51" s="85">
        <v>39787</v>
      </c>
      <c r="E51" s="85"/>
      <c r="F51" s="85">
        <v>34564</v>
      </c>
      <c r="G51" s="85"/>
      <c r="H51" s="85">
        <v>24492</v>
      </c>
      <c r="I51" s="85"/>
      <c r="J51" s="85">
        <v>26353</v>
      </c>
      <c r="K51" s="85"/>
      <c r="L51" s="85">
        <v>28016</v>
      </c>
      <c r="M51" s="85"/>
      <c r="N51" s="70">
        <f aca="true" t="shared" si="4" ref="N51:O56">+B38+D38+F38+H38+J38</f>
        <v>137230</v>
      </c>
      <c r="O51" s="70">
        <f t="shared" si="4"/>
        <v>152997</v>
      </c>
      <c r="P51" s="17"/>
    </row>
    <row r="52" spans="1:15" ht="12.75">
      <c r="A52" s="52" t="s">
        <v>40</v>
      </c>
      <c r="B52" s="54">
        <v>24177</v>
      </c>
      <c r="C52" s="54"/>
      <c r="D52" s="85">
        <v>27209</v>
      </c>
      <c r="E52" s="85"/>
      <c r="F52" s="85">
        <v>29128</v>
      </c>
      <c r="G52" s="85"/>
      <c r="H52" s="85">
        <v>24299</v>
      </c>
      <c r="I52" s="85"/>
      <c r="J52" s="85">
        <v>26810</v>
      </c>
      <c r="K52" s="85"/>
      <c r="L52" s="85">
        <v>19774</v>
      </c>
      <c r="M52" s="85"/>
      <c r="N52" s="70">
        <f t="shared" si="4"/>
        <v>147687</v>
      </c>
      <c r="O52" s="70">
        <f t="shared" si="4"/>
        <v>161210</v>
      </c>
    </row>
    <row r="53" spans="1:15" ht="12.75">
      <c r="A53" s="52" t="s">
        <v>41</v>
      </c>
      <c r="B53" s="56">
        <v>2018</v>
      </c>
      <c r="C53" s="56"/>
      <c r="D53" s="86">
        <v>1863</v>
      </c>
      <c r="E53" s="86"/>
      <c r="F53" s="86">
        <v>1444</v>
      </c>
      <c r="G53" s="86"/>
      <c r="H53" s="86">
        <v>1148</v>
      </c>
      <c r="I53" s="86"/>
      <c r="J53" s="86">
        <v>1188</v>
      </c>
      <c r="K53" s="86"/>
      <c r="L53" s="86">
        <v>2542</v>
      </c>
      <c r="M53" s="86"/>
      <c r="N53" s="70">
        <f t="shared" si="4"/>
        <v>6865</v>
      </c>
      <c r="O53" s="70">
        <f t="shared" si="4"/>
        <v>8500</v>
      </c>
    </row>
    <row r="54" spans="1:15" ht="12.75">
      <c r="A54" s="52" t="s">
        <v>42</v>
      </c>
      <c r="B54" s="56">
        <v>6806</v>
      </c>
      <c r="C54" s="56"/>
      <c r="D54" s="86">
        <v>9735</v>
      </c>
      <c r="E54" s="86"/>
      <c r="F54" s="86">
        <v>5698</v>
      </c>
      <c r="G54" s="86"/>
      <c r="H54" s="86">
        <v>5320</v>
      </c>
      <c r="I54" s="86"/>
      <c r="J54" s="86">
        <v>7335</v>
      </c>
      <c r="K54" s="86"/>
      <c r="L54" s="86">
        <v>6325</v>
      </c>
      <c r="M54" s="86"/>
      <c r="N54" s="70">
        <f t="shared" si="4"/>
        <v>36704</v>
      </c>
      <c r="O54" s="70">
        <f t="shared" si="4"/>
        <v>37707</v>
      </c>
    </row>
    <row r="55" spans="1:15" ht="12.75">
      <c r="A55" s="52" t="s">
        <v>43</v>
      </c>
      <c r="B55" s="56">
        <v>1454</v>
      </c>
      <c r="C55" s="56"/>
      <c r="D55" s="86">
        <v>1790</v>
      </c>
      <c r="E55" s="86"/>
      <c r="F55" s="86">
        <v>1192</v>
      </c>
      <c r="G55" s="86"/>
      <c r="H55" s="86">
        <v>1467</v>
      </c>
      <c r="I55" s="86"/>
      <c r="J55" s="86">
        <v>1469</v>
      </c>
      <c r="K55" s="86"/>
      <c r="L55" s="86">
        <v>1588</v>
      </c>
      <c r="M55" s="86"/>
      <c r="N55" s="70">
        <f t="shared" si="4"/>
        <v>5690</v>
      </c>
      <c r="O55" s="70">
        <f t="shared" si="4"/>
        <v>6949</v>
      </c>
    </row>
    <row r="56" spans="1:15" ht="12.75">
      <c r="A56" s="52" t="s">
        <v>44</v>
      </c>
      <c r="B56" s="56">
        <v>340</v>
      </c>
      <c r="C56" s="56"/>
      <c r="D56" s="87">
        <v>773</v>
      </c>
      <c r="E56" s="87"/>
      <c r="F56" s="87">
        <v>760</v>
      </c>
      <c r="G56" s="87"/>
      <c r="H56" s="87">
        <v>589</v>
      </c>
      <c r="I56" s="87"/>
      <c r="J56" s="87">
        <v>552</v>
      </c>
      <c r="K56" s="87"/>
      <c r="L56" s="87">
        <v>552</v>
      </c>
      <c r="M56" s="87"/>
      <c r="N56" s="70">
        <f t="shared" si="4"/>
        <v>2954</v>
      </c>
      <c r="O56" s="70">
        <f t="shared" si="4"/>
        <v>2494</v>
      </c>
    </row>
    <row r="57" spans="1:16" ht="12.75">
      <c r="A57" s="57" t="s">
        <v>1</v>
      </c>
      <c r="B57" s="79">
        <f aca="true" t="shared" si="5" ref="B57:O57">SUM(B51:B56)</f>
        <v>71138</v>
      </c>
      <c r="C57" s="79"/>
      <c r="D57" s="79">
        <f t="shared" si="5"/>
        <v>81157</v>
      </c>
      <c r="E57" s="79"/>
      <c r="F57" s="79">
        <f t="shared" si="5"/>
        <v>72786</v>
      </c>
      <c r="G57" s="79"/>
      <c r="H57" s="79">
        <f t="shared" si="5"/>
        <v>57315</v>
      </c>
      <c r="I57" s="79"/>
      <c r="J57" s="79">
        <f t="shared" si="5"/>
        <v>63707</v>
      </c>
      <c r="K57" s="79"/>
      <c r="L57" s="79">
        <f t="shared" si="5"/>
        <v>58797</v>
      </c>
      <c r="M57" s="79"/>
      <c r="N57" s="73">
        <f>SUM(N51:N56)</f>
        <v>337130</v>
      </c>
      <c r="O57" s="73">
        <f t="shared" si="5"/>
        <v>369857</v>
      </c>
      <c r="P57" s="110"/>
    </row>
    <row r="58" spans="1:15" ht="13.5" thickBot="1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76"/>
      <c r="O58" s="77"/>
    </row>
    <row r="59" spans="1:14" ht="12.75">
      <c r="A59" s="82"/>
      <c r="B59" s="83"/>
      <c r="C59" s="83"/>
      <c r="D59" s="17"/>
      <c r="F59" s="17"/>
      <c r="G59" s="17"/>
      <c r="H59" s="17"/>
      <c r="I59" s="17"/>
      <c r="J59" s="17"/>
      <c r="K59" s="17"/>
      <c r="N59" s="10"/>
    </row>
    <row r="60" spans="1:15" ht="12.75">
      <c r="A60" s="82"/>
      <c r="B60" s="83"/>
      <c r="C60" s="83"/>
      <c r="D60" s="17"/>
      <c r="E60" s="17"/>
      <c r="F60" s="17"/>
      <c r="G60" s="17"/>
      <c r="H60" s="17"/>
      <c r="I60" s="17"/>
      <c r="J60" s="17"/>
      <c r="K60" s="17"/>
      <c r="M60" s="17"/>
      <c r="N60" s="13"/>
      <c r="O60" s="17"/>
    </row>
    <row r="61" spans="1:15" ht="12.75">
      <c r="A61" s="36" t="s">
        <v>315</v>
      </c>
      <c r="E61" s="17"/>
      <c r="F61" s="17"/>
      <c r="G61" s="17"/>
      <c r="H61" s="17"/>
      <c r="L61" s="17"/>
      <c r="M61" s="17"/>
      <c r="N61" s="13"/>
      <c r="O61" s="17"/>
    </row>
    <row r="62" spans="1:15" ht="12.75">
      <c r="A62" s="12"/>
      <c r="B62" s="12"/>
      <c r="C62" s="12"/>
      <c r="D62" s="12"/>
      <c r="E62" s="12"/>
      <c r="F62" s="17"/>
      <c r="G62" s="17"/>
      <c r="H62" s="17"/>
      <c r="M62" s="17"/>
      <c r="N62" s="10"/>
      <c r="O62" s="17"/>
    </row>
    <row r="63" spans="1:14" ht="12.75">
      <c r="A63" s="12" t="s">
        <v>314</v>
      </c>
      <c r="B63" s="12"/>
      <c r="C63" s="12"/>
      <c r="N63" s="10"/>
    </row>
    <row r="64" spans="1:15" ht="12.75">
      <c r="A64" s="12" t="s">
        <v>33</v>
      </c>
      <c r="B64" s="12"/>
      <c r="C64" s="12"/>
      <c r="F64" s="14">
        <v>40336</v>
      </c>
      <c r="N64" s="10"/>
      <c r="O64" s="17"/>
    </row>
    <row r="65" spans="1:14" ht="12.75">
      <c r="A65" s="12"/>
      <c r="B65" s="88"/>
      <c r="C65" s="12"/>
      <c r="N65" s="10"/>
    </row>
    <row r="66" spans="1:14" ht="12.75">
      <c r="A66" s="12"/>
      <c r="C66" s="17"/>
      <c r="N66" s="10"/>
    </row>
    <row r="67" spans="3:14" ht="12.75">
      <c r="C67" s="17"/>
      <c r="N67" s="10"/>
    </row>
    <row r="68" ht="12.75">
      <c r="N68" s="10"/>
    </row>
    <row r="69" ht="12.75">
      <c r="N69" s="10"/>
    </row>
    <row r="70" ht="12.75">
      <c r="N70" s="10"/>
    </row>
    <row r="71" ht="12.75">
      <c r="N71" s="10"/>
    </row>
    <row r="72" ht="12.75">
      <c r="N72" s="10"/>
    </row>
    <row r="73" ht="12.75">
      <c r="N73" s="10"/>
    </row>
  </sheetData>
  <sheetProtection/>
  <mergeCells count="35">
    <mergeCell ref="N47:O47"/>
    <mergeCell ref="J34:K34"/>
    <mergeCell ref="L34:M34"/>
    <mergeCell ref="B47:C47"/>
    <mergeCell ref="D47:E47"/>
    <mergeCell ref="F47:G47"/>
    <mergeCell ref="H47:I47"/>
    <mergeCell ref="J47:K47"/>
    <mergeCell ref="L47:M47"/>
    <mergeCell ref="B34:C34"/>
    <mergeCell ref="D34:E34"/>
    <mergeCell ref="F34:G34"/>
    <mergeCell ref="H34:I34"/>
    <mergeCell ref="J18:K18"/>
    <mergeCell ref="F18:G18"/>
    <mergeCell ref="H18:I18"/>
    <mergeCell ref="L18:M18"/>
    <mergeCell ref="N18:O18"/>
    <mergeCell ref="B30:C30"/>
    <mergeCell ref="D30:E30"/>
    <mergeCell ref="F30:G30"/>
    <mergeCell ref="H30:I30"/>
    <mergeCell ref="J30:K30"/>
    <mergeCell ref="L30:M30"/>
    <mergeCell ref="B18:C18"/>
    <mergeCell ref="D18:E18"/>
    <mergeCell ref="A1:O1"/>
    <mergeCell ref="A2:O2"/>
    <mergeCell ref="A3:O3"/>
    <mergeCell ref="B6:C6"/>
    <mergeCell ref="D6:E6"/>
    <mergeCell ref="F6:G6"/>
    <mergeCell ref="H6:I6"/>
    <mergeCell ref="J6:K6"/>
    <mergeCell ref="L6:M6"/>
  </mergeCells>
  <printOptions/>
  <pageMargins left="0.75" right="0.75" top="1" bottom="1" header="0" footer="0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8"/>
  <sheetViews>
    <sheetView zoomScalePageLayoutView="0" workbookViewId="0" topLeftCell="A1">
      <selection activeCell="D235" sqref="D235"/>
    </sheetView>
  </sheetViews>
  <sheetFormatPr defaultColWidth="11.421875" defaultRowHeight="12.75"/>
  <cols>
    <col min="1" max="1" width="25.140625" style="0" customWidth="1"/>
    <col min="2" max="2" width="12.7109375" style="0" customWidth="1"/>
    <col min="3" max="3" width="12.00390625" style="0" customWidth="1"/>
    <col min="4" max="4" width="13.28125" style="0" customWidth="1"/>
    <col min="5" max="5" width="12.7109375" style="0" customWidth="1"/>
    <col min="6" max="6" width="13.421875" style="0" customWidth="1"/>
    <col min="7" max="7" width="12.28125" style="0" customWidth="1"/>
    <col min="8" max="8" width="12.8515625" style="0" customWidth="1"/>
    <col min="9" max="11" width="12.421875" style="0" customWidth="1"/>
    <col min="12" max="12" width="13.28125" style="0" customWidth="1"/>
    <col min="13" max="13" width="12.140625" style="0" customWidth="1"/>
    <col min="14" max="14" width="1.28515625" style="0" customWidth="1"/>
    <col min="15" max="15" width="12.7109375" style="0" customWidth="1"/>
    <col min="16" max="16" width="12.421875" style="0" customWidth="1"/>
  </cols>
  <sheetData>
    <row r="1" spans="1:16" ht="15">
      <c r="A1" s="189" t="s">
        <v>46</v>
      </c>
      <c r="B1" s="189"/>
      <c r="C1" s="189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15">
      <c r="A2" s="189" t="s">
        <v>47</v>
      </c>
      <c r="B2" s="189"/>
      <c r="C2" s="189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2.75">
      <c r="A3" s="190" t="s">
        <v>327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ht="12.75" customHeight="1">
      <c r="B4" s="89"/>
    </row>
    <row r="5" spans="2:16" ht="40.5" customHeight="1">
      <c r="B5" s="187" t="s">
        <v>48</v>
      </c>
      <c r="C5" s="188"/>
      <c r="D5" s="187" t="s">
        <v>319</v>
      </c>
      <c r="E5" s="188"/>
      <c r="F5" s="187" t="s">
        <v>320</v>
      </c>
      <c r="G5" s="188"/>
      <c r="H5" s="187" t="s">
        <v>321</v>
      </c>
      <c r="I5" s="188"/>
      <c r="J5" s="187" t="s">
        <v>325</v>
      </c>
      <c r="K5" s="188"/>
      <c r="L5" s="187" t="s">
        <v>326</v>
      </c>
      <c r="M5" s="188"/>
      <c r="O5" s="191" t="s">
        <v>284</v>
      </c>
      <c r="P5" s="192"/>
    </row>
    <row r="6" spans="1:16" ht="12.75" customHeight="1">
      <c r="A6" s="185" t="s">
        <v>49</v>
      </c>
      <c r="B6" s="90" t="s">
        <v>50</v>
      </c>
      <c r="C6" s="90" t="s">
        <v>51</v>
      </c>
      <c r="D6" s="90" t="s">
        <v>50</v>
      </c>
      <c r="E6" s="90" t="s">
        <v>51</v>
      </c>
      <c r="F6" s="90" t="s">
        <v>50</v>
      </c>
      <c r="G6" s="90" t="s">
        <v>51</v>
      </c>
      <c r="H6" s="90" t="s">
        <v>50</v>
      </c>
      <c r="I6" s="90" t="s">
        <v>51</v>
      </c>
      <c r="J6" s="90" t="s">
        <v>50</v>
      </c>
      <c r="K6" s="90" t="s">
        <v>51</v>
      </c>
      <c r="L6" s="90" t="s">
        <v>50</v>
      </c>
      <c r="M6" s="90" t="s">
        <v>51</v>
      </c>
      <c r="O6" s="90" t="s">
        <v>50</v>
      </c>
      <c r="P6" s="90" t="s">
        <v>51</v>
      </c>
    </row>
    <row r="7" spans="1:16" ht="12.75" customHeight="1">
      <c r="A7" s="186"/>
      <c r="B7" s="91" t="s">
        <v>52</v>
      </c>
      <c r="C7" s="91" t="s">
        <v>53</v>
      </c>
      <c r="D7" s="91" t="s">
        <v>52</v>
      </c>
      <c r="E7" s="91" t="s">
        <v>53</v>
      </c>
      <c r="F7" s="91" t="s">
        <v>52</v>
      </c>
      <c r="G7" s="91" t="s">
        <v>53</v>
      </c>
      <c r="H7" s="91" t="s">
        <v>52</v>
      </c>
      <c r="I7" s="91" t="s">
        <v>53</v>
      </c>
      <c r="J7" s="91" t="s">
        <v>52</v>
      </c>
      <c r="K7" s="91" t="s">
        <v>53</v>
      </c>
      <c r="L7" s="91" t="s">
        <v>52</v>
      </c>
      <c r="M7" s="91" t="s">
        <v>53</v>
      </c>
      <c r="O7" s="91" t="s">
        <v>52</v>
      </c>
      <c r="P7" s="91" t="s">
        <v>53</v>
      </c>
    </row>
    <row r="8" spans="1:16" ht="21.75" customHeight="1">
      <c r="A8" s="92" t="s">
        <v>54</v>
      </c>
      <c r="B8" s="143">
        <v>1</v>
      </c>
      <c r="C8" s="143">
        <v>1</v>
      </c>
      <c r="D8" s="148">
        <v>1</v>
      </c>
      <c r="E8" s="148">
        <v>15</v>
      </c>
      <c r="F8" s="148">
        <v>0</v>
      </c>
      <c r="G8" s="148">
        <v>19</v>
      </c>
      <c r="H8" s="152">
        <v>0</v>
      </c>
      <c r="I8" s="152">
        <v>1</v>
      </c>
      <c r="J8" s="152">
        <v>0</v>
      </c>
      <c r="K8" s="152">
        <v>5</v>
      </c>
      <c r="L8" s="145">
        <f>+B8+D8+F8+H8+J8</f>
        <v>2</v>
      </c>
      <c r="M8" s="145">
        <f>+C8+E8+G8+I8+K8</f>
        <v>41</v>
      </c>
      <c r="N8" s="117"/>
      <c r="O8" s="118">
        <f>+L8/L$232*100</f>
        <v>0.0005407495329275909</v>
      </c>
      <c r="P8" s="118">
        <f>+M8/M$232*100</f>
        <v>0.009841999894378537</v>
      </c>
    </row>
    <row r="9" spans="1:16" ht="21.75" customHeight="1">
      <c r="A9" s="92" t="s">
        <v>55</v>
      </c>
      <c r="B9" s="143">
        <v>18</v>
      </c>
      <c r="C9" s="143">
        <v>32</v>
      </c>
      <c r="D9" s="148">
        <v>5</v>
      </c>
      <c r="E9" s="148">
        <v>41</v>
      </c>
      <c r="F9" s="116">
        <v>20</v>
      </c>
      <c r="G9" s="116">
        <v>40</v>
      </c>
      <c r="H9" s="152">
        <v>6</v>
      </c>
      <c r="I9" s="152">
        <v>62</v>
      </c>
      <c r="J9" s="152">
        <v>5</v>
      </c>
      <c r="K9" s="152">
        <v>54</v>
      </c>
      <c r="L9" s="145">
        <f aca="true" t="shared" si="0" ref="L9:L72">+B9+D9+F9+H9+J9</f>
        <v>54</v>
      </c>
      <c r="M9" s="145">
        <f aca="true" t="shared" si="1" ref="M9:M72">+C9+E9+G9+I9+K9</f>
        <v>229</v>
      </c>
      <c r="N9" s="117"/>
      <c r="O9" s="118">
        <f aca="true" t="shared" si="2" ref="O9:O72">+L9/L$232*100</f>
        <v>0.014600237389044956</v>
      </c>
      <c r="P9" s="118">
        <f aca="true" t="shared" si="3" ref="P9:P72">+M9/M$232*100</f>
        <v>0.05497117014177281</v>
      </c>
    </row>
    <row r="10" spans="1:16" ht="21.75" customHeight="1">
      <c r="A10" s="92" t="s">
        <v>56</v>
      </c>
      <c r="B10" s="143">
        <v>0</v>
      </c>
      <c r="C10" s="143">
        <v>8</v>
      </c>
      <c r="D10" s="148">
        <v>1</v>
      </c>
      <c r="E10" s="148">
        <v>7</v>
      </c>
      <c r="F10" s="116">
        <v>0</v>
      </c>
      <c r="G10" s="116">
        <v>6</v>
      </c>
      <c r="H10" s="152">
        <v>0</v>
      </c>
      <c r="I10" s="152">
        <v>4</v>
      </c>
      <c r="J10" s="152">
        <v>1</v>
      </c>
      <c r="K10" s="152">
        <v>5</v>
      </c>
      <c r="L10" s="145">
        <f t="shared" si="0"/>
        <v>2</v>
      </c>
      <c r="M10" s="145">
        <f t="shared" si="1"/>
        <v>30</v>
      </c>
      <c r="N10" s="117"/>
      <c r="O10" s="118">
        <f t="shared" si="2"/>
        <v>0.0005407495329275909</v>
      </c>
      <c r="P10" s="118">
        <f t="shared" si="3"/>
        <v>0.0072014633373501495</v>
      </c>
    </row>
    <row r="11" spans="1:16" ht="21.75" customHeight="1">
      <c r="A11" s="92" t="s">
        <v>57</v>
      </c>
      <c r="B11" s="143">
        <v>403</v>
      </c>
      <c r="C11" s="143">
        <v>2467</v>
      </c>
      <c r="D11" s="148">
        <v>339</v>
      </c>
      <c r="E11" s="148">
        <v>1968</v>
      </c>
      <c r="F11" s="116">
        <v>347</v>
      </c>
      <c r="G11" s="116">
        <v>1973</v>
      </c>
      <c r="H11" s="152">
        <v>298</v>
      </c>
      <c r="I11" s="152">
        <v>1378</v>
      </c>
      <c r="J11" s="152">
        <v>462</v>
      </c>
      <c r="K11" s="152">
        <v>1617</v>
      </c>
      <c r="L11" s="145">
        <f t="shared" si="0"/>
        <v>1849</v>
      </c>
      <c r="M11" s="145">
        <f t="shared" si="1"/>
        <v>9403</v>
      </c>
      <c r="N11" s="117"/>
      <c r="O11" s="118">
        <f t="shared" si="2"/>
        <v>0.4999229431915578</v>
      </c>
      <c r="P11" s="118">
        <f t="shared" si="3"/>
        <v>2.257178658703449</v>
      </c>
    </row>
    <row r="12" spans="1:16" ht="21.75" customHeight="1">
      <c r="A12" s="92" t="s">
        <v>58</v>
      </c>
      <c r="B12" s="143">
        <v>0</v>
      </c>
      <c r="C12" s="143">
        <v>0</v>
      </c>
      <c r="D12" s="148">
        <v>0</v>
      </c>
      <c r="E12" s="148">
        <v>0</v>
      </c>
      <c r="F12" s="116">
        <v>0</v>
      </c>
      <c r="G12" s="116">
        <v>0</v>
      </c>
      <c r="H12" s="152">
        <v>0</v>
      </c>
      <c r="I12" s="152">
        <v>0</v>
      </c>
      <c r="J12" s="152">
        <v>0</v>
      </c>
      <c r="K12" s="152">
        <v>0</v>
      </c>
      <c r="L12" s="145">
        <f t="shared" si="0"/>
        <v>0</v>
      </c>
      <c r="M12" s="145">
        <f t="shared" si="1"/>
        <v>0</v>
      </c>
      <c r="N12" s="117"/>
      <c r="O12" s="118">
        <f t="shared" si="2"/>
        <v>0</v>
      </c>
      <c r="P12" s="118">
        <f t="shared" si="3"/>
        <v>0</v>
      </c>
    </row>
    <row r="13" spans="1:16" ht="21.75" customHeight="1">
      <c r="A13" s="92" t="s">
        <v>59</v>
      </c>
      <c r="B13" s="143">
        <v>1</v>
      </c>
      <c r="C13" s="143">
        <v>3</v>
      </c>
      <c r="D13" s="148">
        <v>3</v>
      </c>
      <c r="E13" s="148">
        <v>2</v>
      </c>
      <c r="F13" s="116">
        <v>3</v>
      </c>
      <c r="G13" s="116">
        <v>1</v>
      </c>
      <c r="H13" s="152">
        <v>0</v>
      </c>
      <c r="I13" s="152">
        <v>1</v>
      </c>
      <c r="J13" s="152">
        <v>1</v>
      </c>
      <c r="K13" s="152">
        <v>2</v>
      </c>
      <c r="L13" s="145">
        <f t="shared" si="0"/>
        <v>8</v>
      </c>
      <c r="M13" s="145">
        <f t="shared" si="1"/>
        <v>9</v>
      </c>
      <c r="N13" s="117"/>
      <c r="O13" s="118">
        <f t="shared" si="2"/>
        <v>0.0021629981317103637</v>
      </c>
      <c r="P13" s="118">
        <f t="shared" si="3"/>
        <v>0.002160439001205045</v>
      </c>
    </row>
    <row r="14" spans="1:16" ht="21.75" customHeight="1">
      <c r="A14" s="92" t="s">
        <v>60</v>
      </c>
      <c r="B14" s="143">
        <v>9</v>
      </c>
      <c r="C14" s="143">
        <v>0</v>
      </c>
      <c r="D14" s="148">
        <v>0</v>
      </c>
      <c r="E14" s="148">
        <v>0</v>
      </c>
      <c r="F14" s="116">
        <v>1</v>
      </c>
      <c r="G14" s="116">
        <v>4</v>
      </c>
      <c r="H14" s="152">
        <v>3</v>
      </c>
      <c r="I14" s="152">
        <v>4</v>
      </c>
      <c r="J14" s="152">
        <v>2</v>
      </c>
      <c r="K14" s="152">
        <v>0</v>
      </c>
      <c r="L14" s="145">
        <f t="shared" si="0"/>
        <v>15</v>
      </c>
      <c r="M14" s="145">
        <f t="shared" si="1"/>
        <v>8</v>
      </c>
      <c r="N14" s="117"/>
      <c r="O14" s="118">
        <f t="shared" si="2"/>
        <v>0.004055621496956932</v>
      </c>
      <c r="P14" s="118">
        <f t="shared" si="3"/>
        <v>0.001920390223293373</v>
      </c>
    </row>
    <row r="15" spans="1:16" ht="21.75" customHeight="1">
      <c r="A15" s="92" t="s">
        <v>61</v>
      </c>
      <c r="B15" s="143">
        <v>0</v>
      </c>
      <c r="C15" s="143">
        <v>1</v>
      </c>
      <c r="D15" s="148">
        <v>0</v>
      </c>
      <c r="E15" s="148">
        <v>0</v>
      </c>
      <c r="F15" s="116">
        <v>0</v>
      </c>
      <c r="G15" s="116">
        <v>1</v>
      </c>
      <c r="H15" s="152">
        <v>0</v>
      </c>
      <c r="I15" s="152">
        <v>2</v>
      </c>
      <c r="J15" s="152">
        <v>0</v>
      </c>
      <c r="K15" s="152">
        <v>1</v>
      </c>
      <c r="L15" s="145">
        <f t="shared" si="0"/>
        <v>0</v>
      </c>
      <c r="M15" s="145">
        <f t="shared" si="1"/>
        <v>5</v>
      </c>
      <c r="N15" s="117"/>
      <c r="O15" s="118">
        <f t="shared" si="2"/>
        <v>0</v>
      </c>
      <c r="P15" s="118">
        <f t="shared" si="3"/>
        <v>0.0012002438895583583</v>
      </c>
    </row>
    <row r="16" spans="1:16" ht="21.75" customHeight="1">
      <c r="A16" s="92" t="s">
        <v>62</v>
      </c>
      <c r="B16" s="143">
        <v>0</v>
      </c>
      <c r="C16" s="143">
        <v>0</v>
      </c>
      <c r="D16" s="148">
        <v>0</v>
      </c>
      <c r="E16" s="148">
        <v>0</v>
      </c>
      <c r="F16" s="116">
        <v>0</v>
      </c>
      <c r="G16" s="116">
        <v>0</v>
      </c>
      <c r="H16" s="152">
        <v>0</v>
      </c>
      <c r="I16" s="152">
        <v>0</v>
      </c>
      <c r="J16" s="152">
        <v>0</v>
      </c>
      <c r="K16" s="152">
        <v>0</v>
      </c>
      <c r="L16" s="145">
        <f t="shared" si="0"/>
        <v>0</v>
      </c>
      <c r="M16" s="145">
        <f t="shared" si="1"/>
        <v>0</v>
      </c>
      <c r="N16" s="117"/>
      <c r="O16" s="118">
        <f t="shared" si="2"/>
        <v>0</v>
      </c>
      <c r="P16" s="118">
        <f t="shared" si="3"/>
        <v>0</v>
      </c>
    </row>
    <row r="17" spans="1:16" ht="21.75" customHeight="1">
      <c r="A17" s="92" t="s">
        <v>63</v>
      </c>
      <c r="B17" s="143">
        <v>5</v>
      </c>
      <c r="C17" s="143">
        <v>3</v>
      </c>
      <c r="D17" s="148">
        <v>5</v>
      </c>
      <c r="E17" s="148">
        <v>8</v>
      </c>
      <c r="F17" s="116">
        <v>1</v>
      </c>
      <c r="G17" s="116">
        <v>5</v>
      </c>
      <c r="H17" s="152">
        <v>4</v>
      </c>
      <c r="I17" s="152">
        <v>1</v>
      </c>
      <c r="J17" s="152">
        <v>5</v>
      </c>
      <c r="K17" s="152">
        <v>7</v>
      </c>
      <c r="L17" s="145">
        <f t="shared" si="0"/>
        <v>20</v>
      </c>
      <c r="M17" s="145">
        <f t="shared" si="1"/>
        <v>24</v>
      </c>
      <c r="N17" s="117"/>
      <c r="O17" s="118">
        <f t="shared" si="2"/>
        <v>0.0054074953292759095</v>
      </c>
      <c r="P17" s="118">
        <f t="shared" si="3"/>
        <v>0.00576117066988012</v>
      </c>
    </row>
    <row r="18" spans="1:16" ht="21.75" customHeight="1">
      <c r="A18" s="92" t="s">
        <v>64</v>
      </c>
      <c r="B18" s="143">
        <v>14</v>
      </c>
      <c r="C18" s="143">
        <v>20</v>
      </c>
      <c r="D18" s="148">
        <v>21</v>
      </c>
      <c r="E18" s="148">
        <v>13</v>
      </c>
      <c r="F18" s="116">
        <v>22</v>
      </c>
      <c r="G18" s="116">
        <v>14</v>
      </c>
      <c r="H18" s="152">
        <v>3</v>
      </c>
      <c r="I18" s="152">
        <v>16</v>
      </c>
      <c r="J18" s="152">
        <v>1</v>
      </c>
      <c r="K18" s="152">
        <v>7</v>
      </c>
      <c r="L18" s="145">
        <f t="shared" si="0"/>
        <v>61</v>
      </c>
      <c r="M18" s="145">
        <f t="shared" si="1"/>
        <v>70</v>
      </c>
      <c r="N18" s="117"/>
      <c r="O18" s="118">
        <f t="shared" si="2"/>
        <v>0.016492860754291523</v>
      </c>
      <c r="P18" s="118">
        <f t="shared" si="3"/>
        <v>0.016803414453817014</v>
      </c>
    </row>
    <row r="19" spans="1:16" ht="21.75" customHeight="1">
      <c r="A19" s="92" t="s">
        <v>65</v>
      </c>
      <c r="B19" s="143">
        <v>1177</v>
      </c>
      <c r="C19" s="143">
        <v>5060</v>
      </c>
      <c r="D19" s="148">
        <v>1436</v>
      </c>
      <c r="E19" s="148">
        <v>2967</v>
      </c>
      <c r="F19" s="116">
        <v>2081</v>
      </c>
      <c r="G19" s="116">
        <v>2009</v>
      </c>
      <c r="H19" s="152">
        <v>1992</v>
      </c>
      <c r="I19" s="152">
        <v>1844</v>
      </c>
      <c r="J19" s="152">
        <v>1710</v>
      </c>
      <c r="K19" s="152">
        <v>1878</v>
      </c>
      <c r="L19" s="145">
        <f t="shared" si="0"/>
        <v>8396</v>
      </c>
      <c r="M19" s="145">
        <f t="shared" si="1"/>
        <v>13758</v>
      </c>
      <c r="N19" s="117"/>
      <c r="O19" s="118">
        <f t="shared" si="2"/>
        <v>2.2700665392300268</v>
      </c>
      <c r="P19" s="118">
        <f t="shared" si="3"/>
        <v>3.3025910865087784</v>
      </c>
    </row>
    <row r="20" spans="1:16" ht="21.75" customHeight="1">
      <c r="A20" s="92" t="s">
        <v>66</v>
      </c>
      <c r="B20" s="143">
        <v>0</v>
      </c>
      <c r="C20" s="143">
        <v>3</v>
      </c>
      <c r="D20" s="148">
        <v>1</v>
      </c>
      <c r="E20" s="148">
        <v>0</v>
      </c>
      <c r="F20" s="116">
        <v>0</v>
      </c>
      <c r="G20" s="116">
        <v>0</v>
      </c>
      <c r="H20" s="152">
        <v>1</v>
      </c>
      <c r="I20" s="152">
        <v>1</v>
      </c>
      <c r="J20" s="152">
        <v>0</v>
      </c>
      <c r="K20" s="152">
        <v>4</v>
      </c>
      <c r="L20" s="145">
        <f t="shared" si="0"/>
        <v>2</v>
      </c>
      <c r="M20" s="145">
        <f t="shared" si="1"/>
        <v>8</v>
      </c>
      <c r="N20" s="117"/>
      <c r="O20" s="118">
        <f t="shared" si="2"/>
        <v>0.0005407495329275909</v>
      </c>
      <c r="P20" s="118">
        <f t="shared" si="3"/>
        <v>0.001920390223293373</v>
      </c>
    </row>
    <row r="21" spans="1:16" ht="21.75" customHeight="1">
      <c r="A21" s="92" t="s">
        <v>67</v>
      </c>
      <c r="B21" s="143">
        <v>17</v>
      </c>
      <c r="C21" s="143">
        <v>839</v>
      </c>
      <c r="D21" s="148">
        <v>27</v>
      </c>
      <c r="E21" s="148">
        <v>474</v>
      </c>
      <c r="F21" s="116">
        <v>18</v>
      </c>
      <c r="G21" s="116">
        <v>723</v>
      </c>
      <c r="H21" s="152">
        <v>5</v>
      </c>
      <c r="I21" s="152">
        <v>909</v>
      </c>
      <c r="J21" s="152">
        <v>12</v>
      </c>
      <c r="K21" s="152">
        <v>894</v>
      </c>
      <c r="L21" s="145">
        <f t="shared" si="0"/>
        <v>79</v>
      </c>
      <c r="M21" s="145">
        <f t="shared" si="1"/>
        <v>3839</v>
      </c>
      <c r="N21" s="117"/>
      <c r="O21" s="118">
        <f t="shared" si="2"/>
        <v>0.021359606550639842</v>
      </c>
      <c r="P21" s="118">
        <f t="shared" si="3"/>
        <v>0.9215472584029074</v>
      </c>
    </row>
    <row r="22" spans="1:16" ht="21.75" customHeight="1">
      <c r="A22" s="92" t="s">
        <v>68</v>
      </c>
      <c r="B22" s="143">
        <v>28</v>
      </c>
      <c r="C22" s="143">
        <v>278</v>
      </c>
      <c r="D22" s="148">
        <v>20</v>
      </c>
      <c r="E22" s="148">
        <v>153</v>
      </c>
      <c r="F22" s="116">
        <v>18</v>
      </c>
      <c r="G22" s="116">
        <v>205</v>
      </c>
      <c r="H22" s="152">
        <v>17</v>
      </c>
      <c r="I22" s="152">
        <v>146</v>
      </c>
      <c r="J22" s="152">
        <v>33</v>
      </c>
      <c r="K22" s="152">
        <v>143</v>
      </c>
      <c r="L22" s="145">
        <f t="shared" si="0"/>
        <v>116</v>
      </c>
      <c r="M22" s="145">
        <f t="shared" si="1"/>
        <v>925</v>
      </c>
      <c r="N22" s="117"/>
      <c r="O22" s="118">
        <f t="shared" si="2"/>
        <v>0.03136347290980027</v>
      </c>
      <c r="P22" s="118">
        <f t="shared" si="3"/>
        <v>0.22204511956829628</v>
      </c>
    </row>
    <row r="23" spans="1:16" ht="21.75" customHeight="1">
      <c r="A23" s="92" t="s">
        <v>69</v>
      </c>
      <c r="B23" s="143">
        <v>0</v>
      </c>
      <c r="C23" s="143">
        <v>3</v>
      </c>
      <c r="D23" s="148">
        <v>0</v>
      </c>
      <c r="E23" s="148">
        <v>1</v>
      </c>
      <c r="F23" s="116">
        <v>0</v>
      </c>
      <c r="G23" s="116">
        <v>2</v>
      </c>
      <c r="H23" s="152">
        <v>3</v>
      </c>
      <c r="I23" s="152">
        <v>3</v>
      </c>
      <c r="J23" s="152">
        <v>0</v>
      </c>
      <c r="K23" s="152">
        <v>7</v>
      </c>
      <c r="L23" s="145">
        <f t="shared" si="0"/>
        <v>3</v>
      </c>
      <c r="M23" s="145">
        <f t="shared" si="1"/>
        <v>16</v>
      </c>
      <c r="N23" s="117"/>
      <c r="O23" s="118">
        <f t="shared" si="2"/>
        <v>0.0008111242993913863</v>
      </c>
      <c r="P23" s="118">
        <f t="shared" si="3"/>
        <v>0.003840780446586746</v>
      </c>
    </row>
    <row r="24" spans="1:16" ht="21.75" customHeight="1">
      <c r="A24" s="92" t="s">
        <v>70</v>
      </c>
      <c r="B24" s="143">
        <v>8</v>
      </c>
      <c r="C24" s="143">
        <v>7</v>
      </c>
      <c r="D24" s="148">
        <v>8</v>
      </c>
      <c r="E24" s="148">
        <v>5</v>
      </c>
      <c r="F24" s="116">
        <v>9</v>
      </c>
      <c r="G24" s="116">
        <v>4</v>
      </c>
      <c r="H24" s="152">
        <v>3</v>
      </c>
      <c r="I24" s="152">
        <v>12</v>
      </c>
      <c r="J24" s="152">
        <v>1</v>
      </c>
      <c r="K24" s="152">
        <v>11</v>
      </c>
      <c r="L24" s="145">
        <f t="shared" si="0"/>
        <v>29</v>
      </c>
      <c r="M24" s="145">
        <f t="shared" si="1"/>
        <v>39</v>
      </c>
      <c r="N24" s="117"/>
      <c r="O24" s="118">
        <f t="shared" si="2"/>
        <v>0.007840868227450068</v>
      </c>
      <c r="P24" s="118">
        <f t="shared" si="3"/>
        <v>0.009361902338555194</v>
      </c>
    </row>
    <row r="25" spans="1:16" ht="21.75" customHeight="1">
      <c r="A25" s="92" t="s">
        <v>71</v>
      </c>
      <c r="B25" s="143">
        <v>0</v>
      </c>
      <c r="C25" s="143">
        <v>0</v>
      </c>
      <c r="D25" s="148">
        <v>0</v>
      </c>
      <c r="E25" s="148">
        <v>0</v>
      </c>
      <c r="F25" s="116">
        <v>1</v>
      </c>
      <c r="G25" s="116">
        <v>1</v>
      </c>
      <c r="H25" s="152">
        <v>0</v>
      </c>
      <c r="I25" s="152">
        <v>2</v>
      </c>
      <c r="J25" s="152">
        <v>0</v>
      </c>
      <c r="K25" s="152">
        <v>0</v>
      </c>
      <c r="L25" s="145">
        <f t="shared" si="0"/>
        <v>1</v>
      </c>
      <c r="M25" s="145">
        <f t="shared" si="1"/>
        <v>3</v>
      </c>
      <c r="N25" s="117"/>
      <c r="O25" s="118">
        <f t="shared" si="2"/>
        <v>0.00027037476646379546</v>
      </c>
      <c r="P25" s="118">
        <f t="shared" si="3"/>
        <v>0.000720146333735015</v>
      </c>
    </row>
    <row r="26" spans="1:16" ht="21.75" customHeight="1">
      <c r="A26" s="92" t="s">
        <v>72</v>
      </c>
      <c r="B26" s="143">
        <v>0</v>
      </c>
      <c r="C26" s="143">
        <v>28</v>
      </c>
      <c r="D26" s="148">
        <v>0</v>
      </c>
      <c r="E26" s="148">
        <v>23</v>
      </c>
      <c r="F26" s="116">
        <v>0</v>
      </c>
      <c r="G26" s="116">
        <v>65</v>
      </c>
      <c r="H26" s="152">
        <v>0</v>
      </c>
      <c r="I26" s="152">
        <v>33</v>
      </c>
      <c r="J26" s="152">
        <v>0</v>
      </c>
      <c r="K26" s="152">
        <v>34</v>
      </c>
      <c r="L26" s="145">
        <f t="shared" si="0"/>
        <v>0</v>
      </c>
      <c r="M26" s="145">
        <f t="shared" si="1"/>
        <v>183</v>
      </c>
      <c r="N26" s="117"/>
      <c r="O26" s="118">
        <f t="shared" si="2"/>
        <v>0</v>
      </c>
      <c r="P26" s="118">
        <f t="shared" si="3"/>
        <v>0.043928926357835914</v>
      </c>
    </row>
    <row r="27" spans="1:16" ht="21.75" customHeight="1">
      <c r="A27" s="92" t="s">
        <v>73</v>
      </c>
      <c r="B27" s="143">
        <v>0</v>
      </c>
      <c r="C27" s="143">
        <v>1</v>
      </c>
      <c r="D27" s="148">
        <v>0</v>
      </c>
      <c r="E27" s="148">
        <v>2</v>
      </c>
      <c r="F27" s="116">
        <v>0</v>
      </c>
      <c r="G27" s="116">
        <v>2</v>
      </c>
      <c r="H27" s="152">
        <v>0</v>
      </c>
      <c r="I27" s="152">
        <v>5</v>
      </c>
      <c r="J27" s="152">
        <v>0</v>
      </c>
      <c r="K27" s="152">
        <v>6</v>
      </c>
      <c r="L27" s="145">
        <f t="shared" si="0"/>
        <v>0</v>
      </c>
      <c r="M27" s="145">
        <f t="shared" si="1"/>
        <v>16</v>
      </c>
      <c r="N27" s="117"/>
      <c r="O27" s="118">
        <f t="shared" si="2"/>
        <v>0</v>
      </c>
      <c r="P27" s="118">
        <f t="shared" si="3"/>
        <v>0.003840780446586746</v>
      </c>
    </row>
    <row r="28" spans="1:16" ht="21.75" customHeight="1">
      <c r="A28" s="92" t="s">
        <v>74</v>
      </c>
      <c r="B28" s="143">
        <v>0</v>
      </c>
      <c r="C28" s="143">
        <v>0</v>
      </c>
      <c r="D28" s="148">
        <v>0</v>
      </c>
      <c r="E28" s="148">
        <v>0</v>
      </c>
      <c r="F28" s="116">
        <v>0</v>
      </c>
      <c r="G28" s="116">
        <v>0</v>
      </c>
      <c r="H28" s="152">
        <v>0</v>
      </c>
      <c r="I28" s="152">
        <v>0</v>
      </c>
      <c r="J28" s="152">
        <v>0</v>
      </c>
      <c r="K28" s="152">
        <v>0</v>
      </c>
      <c r="L28" s="145">
        <f t="shared" si="0"/>
        <v>0</v>
      </c>
      <c r="M28" s="145">
        <f t="shared" si="1"/>
        <v>0</v>
      </c>
      <c r="N28" s="117"/>
      <c r="O28" s="118">
        <f t="shared" si="2"/>
        <v>0</v>
      </c>
      <c r="P28" s="118">
        <f t="shared" si="3"/>
        <v>0</v>
      </c>
    </row>
    <row r="29" spans="1:16" ht="21.75" customHeight="1">
      <c r="A29" s="92" t="s">
        <v>75</v>
      </c>
      <c r="B29" s="143">
        <v>132</v>
      </c>
      <c r="C29" s="143">
        <v>392</v>
      </c>
      <c r="D29" s="148">
        <v>91</v>
      </c>
      <c r="E29" s="148">
        <v>297</v>
      </c>
      <c r="F29" s="116">
        <v>97</v>
      </c>
      <c r="G29" s="116">
        <v>283</v>
      </c>
      <c r="H29" s="152">
        <v>90</v>
      </c>
      <c r="I29" s="152">
        <v>328</v>
      </c>
      <c r="J29" s="152">
        <v>82</v>
      </c>
      <c r="K29" s="152">
        <v>281</v>
      </c>
      <c r="L29" s="145">
        <f t="shared" si="0"/>
        <v>492</v>
      </c>
      <c r="M29" s="145">
        <f t="shared" si="1"/>
        <v>1581</v>
      </c>
      <c r="N29" s="117"/>
      <c r="O29" s="118">
        <f t="shared" si="2"/>
        <v>0.13302438510018735</v>
      </c>
      <c r="P29" s="118">
        <f t="shared" si="3"/>
        <v>0.37951711787835285</v>
      </c>
    </row>
    <row r="30" spans="1:16" ht="21.75" customHeight="1">
      <c r="A30" s="92" t="s">
        <v>76</v>
      </c>
      <c r="B30" s="143">
        <v>0</v>
      </c>
      <c r="C30" s="143">
        <v>3</v>
      </c>
      <c r="D30" s="148">
        <v>0</v>
      </c>
      <c r="E30" s="148">
        <v>2</v>
      </c>
      <c r="F30" s="116">
        <v>2</v>
      </c>
      <c r="G30" s="116">
        <v>6</v>
      </c>
      <c r="H30" s="152">
        <v>0</v>
      </c>
      <c r="I30" s="152">
        <v>2</v>
      </c>
      <c r="J30" s="152">
        <v>1</v>
      </c>
      <c r="K30" s="152">
        <v>3</v>
      </c>
      <c r="L30" s="145">
        <f t="shared" si="0"/>
        <v>3</v>
      </c>
      <c r="M30" s="145">
        <f t="shared" si="1"/>
        <v>16</v>
      </c>
      <c r="N30" s="117"/>
      <c r="O30" s="118">
        <f t="shared" si="2"/>
        <v>0.0008111242993913863</v>
      </c>
      <c r="P30" s="118">
        <f t="shared" si="3"/>
        <v>0.003840780446586746</v>
      </c>
    </row>
    <row r="31" spans="1:16" ht="21.75" customHeight="1">
      <c r="A31" s="92" t="s">
        <v>77</v>
      </c>
      <c r="B31" s="143">
        <v>0</v>
      </c>
      <c r="C31" s="143">
        <v>3</v>
      </c>
      <c r="D31" s="148">
        <v>0</v>
      </c>
      <c r="E31" s="148">
        <v>0</v>
      </c>
      <c r="F31" s="116">
        <v>0</v>
      </c>
      <c r="G31" s="116">
        <v>5</v>
      </c>
      <c r="H31" s="152">
        <v>0</v>
      </c>
      <c r="I31" s="152">
        <v>3</v>
      </c>
      <c r="J31" s="152">
        <v>0</v>
      </c>
      <c r="K31" s="152">
        <v>5</v>
      </c>
      <c r="L31" s="145">
        <f t="shared" si="0"/>
        <v>0</v>
      </c>
      <c r="M31" s="145">
        <f t="shared" si="1"/>
        <v>16</v>
      </c>
      <c r="N31" s="117"/>
      <c r="O31" s="118">
        <f t="shared" si="2"/>
        <v>0</v>
      </c>
      <c r="P31" s="118">
        <f t="shared" si="3"/>
        <v>0.003840780446586746</v>
      </c>
    </row>
    <row r="32" spans="1:16" ht="21.75" customHeight="1">
      <c r="A32" s="92" t="s">
        <v>78</v>
      </c>
      <c r="B32" s="143">
        <v>4</v>
      </c>
      <c r="C32" s="143">
        <v>9</v>
      </c>
      <c r="D32" s="148">
        <v>0</v>
      </c>
      <c r="E32" s="148">
        <v>12</v>
      </c>
      <c r="F32" s="116">
        <v>0</v>
      </c>
      <c r="G32" s="116">
        <v>5</v>
      </c>
      <c r="H32" s="152">
        <v>1</v>
      </c>
      <c r="I32" s="152">
        <v>8</v>
      </c>
      <c r="J32" s="152">
        <v>0</v>
      </c>
      <c r="K32" s="152">
        <v>9</v>
      </c>
      <c r="L32" s="145">
        <f t="shared" si="0"/>
        <v>5</v>
      </c>
      <c r="M32" s="145">
        <f t="shared" si="1"/>
        <v>43</v>
      </c>
      <c r="N32" s="117"/>
      <c r="O32" s="118">
        <f t="shared" si="2"/>
        <v>0.0013518738323189774</v>
      </c>
      <c r="P32" s="118">
        <f t="shared" si="3"/>
        <v>0.010322097450201882</v>
      </c>
    </row>
    <row r="33" spans="1:16" ht="21.75" customHeight="1">
      <c r="A33" s="92" t="s">
        <v>79</v>
      </c>
      <c r="B33" s="143">
        <v>229</v>
      </c>
      <c r="C33" s="143">
        <v>505</v>
      </c>
      <c r="D33" s="148">
        <v>106</v>
      </c>
      <c r="E33" s="148">
        <v>1244</v>
      </c>
      <c r="F33" s="116">
        <v>118</v>
      </c>
      <c r="G33" s="116">
        <v>407</v>
      </c>
      <c r="H33" s="152">
        <v>313</v>
      </c>
      <c r="I33" s="152">
        <v>335</v>
      </c>
      <c r="J33" s="152">
        <v>127</v>
      </c>
      <c r="K33" s="152">
        <v>336</v>
      </c>
      <c r="L33" s="145">
        <f t="shared" si="0"/>
        <v>893</v>
      </c>
      <c r="M33" s="145">
        <f t="shared" si="1"/>
        <v>2827</v>
      </c>
      <c r="N33" s="117"/>
      <c r="O33" s="118">
        <f t="shared" si="2"/>
        <v>0.24144466645216936</v>
      </c>
      <c r="P33" s="118">
        <f t="shared" si="3"/>
        <v>0.6786178951562958</v>
      </c>
    </row>
    <row r="34" spans="1:16" ht="21.75" customHeight="1">
      <c r="A34" s="92" t="s">
        <v>80</v>
      </c>
      <c r="B34" s="143">
        <v>0</v>
      </c>
      <c r="C34" s="143">
        <v>0</v>
      </c>
      <c r="D34" s="148">
        <v>0</v>
      </c>
      <c r="E34" s="148">
        <v>0</v>
      </c>
      <c r="F34" s="116">
        <v>0</v>
      </c>
      <c r="G34" s="116">
        <v>0</v>
      </c>
      <c r="H34" s="152">
        <v>0</v>
      </c>
      <c r="I34" s="152">
        <v>0</v>
      </c>
      <c r="J34" s="152">
        <v>0</v>
      </c>
      <c r="K34" s="152">
        <v>0</v>
      </c>
      <c r="L34" s="145">
        <f t="shared" si="0"/>
        <v>0</v>
      </c>
      <c r="M34" s="145">
        <f t="shared" si="1"/>
        <v>0</v>
      </c>
      <c r="N34" s="117"/>
      <c r="O34" s="118">
        <f t="shared" si="2"/>
        <v>0</v>
      </c>
      <c r="P34" s="118">
        <f t="shared" si="3"/>
        <v>0</v>
      </c>
    </row>
    <row r="35" spans="1:16" ht="21.75" customHeight="1">
      <c r="A35" s="92" t="s">
        <v>81</v>
      </c>
      <c r="B35" s="143">
        <v>0</v>
      </c>
      <c r="C35" s="143">
        <v>0</v>
      </c>
      <c r="D35" s="148">
        <v>0</v>
      </c>
      <c r="E35" s="148">
        <v>0</v>
      </c>
      <c r="F35" s="116">
        <v>0</v>
      </c>
      <c r="G35" s="116">
        <v>1</v>
      </c>
      <c r="H35" s="152">
        <v>0</v>
      </c>
      <c r="I35" s="152">
        <v>0</v>
      </c>
      <c r="J35" s="152">
        <v>0</v>
      </c>
      <c r="K35" s="152">
        <v>0</v>
      </c>
      <c r="L35" s="145">
        <f t="shared" si="0"/>
        <v>0</v>
      </c>
      <c r="M35" s="145">
        <f t="shared" si="1"/>
        <v>1</v>
      </c>
      <c r="N35" s="117"/>
      <c r="O35" s="118">
        <f t="shared" si="2"/>
        <v>0</v>
      </c>
      <c r="P35" s="118">
        <f t="shared" si="3"/>
        <v>0.00024004877791167163</v>
      </c>
    </row>
    <row r="36" spans="1:16" ht="21.75" customHeight="1">
      <c r="A36" s="92" t="s">
        <v>82</v>
      </c>
      <c r="B36" s="143">
        <v>0</v>
      </c>
      <c r="C36" s="143">
        <v>4</v>
      </c>
      <c r="D36" s="148">
        <v>0</v>
      </c>
      <c r="E36" s="148">
        <v>1</v>
      </c>
      <c r="F36" s="116">
        <v>0</v>
      </c>
      <c r="G36" s="116">
        <v>3</v>
      </c>
      <c r="H36" s="152">
        <v>0</v>
      </c>
      <c r="I36" s="152">
        <v>0</v>
      </c>
      <c r="J36" s="152">
        <v>1</v>
      </c>
      <c r="K36" s="152">
        <v>1</v>
      </c>
      <c r="L36" s="145">
        <f t="shared" si="0"/>
        <v>1</v>
      </c>
      <c r="M36" s="145">
        <f t="shared" si="1"/>
        <v>9</v>
      </c>
      <c r="N36" s="117"/>
      <c r="O36" s="118">
        <f t="shared" si="2"/>
        <v>0.00027037476646379546</v>
      </c>
      <c r="P36" s="118">
        <f t="shared" si="3"/>
        <v>0.002160439001205045</v>
      </c>
    </row>
    <row r="37" spans="1:16" ht="21.75" customHeight="1">
      <c r="A37" s="93" t="s">
        <v>83</v>
      </c>
      <c r="B37" s="145">
        <v>685</v>
      </c>
      <c r="C37" s="146">
        <v>1571</v>
      </c>
      <c r="D37" s="149">
        <v>763</v>
      </c>
      <c r="E37" s="150">
        <v>1218</v>
      </c>
      <c r="F37" s="116">
        <v>889</v>
      </c>
      <c r="G37" s="116">
        <v>1087</v>
      </c>
      <c r="H37" s="152">
        <v>1005</v>
      </c>
      <c r="I37" s="152">
        <v>1120</v>
      </c>
      <c r="J37" s="152">
        <v>897</v>
      </c>
      <c r="K37" s="152">
        <v>1190</v>
      </c>
      <c r="L37" s="145">
        <f t="shared" si="0"/>
        <v>4239</v>
      </c>
      <c r="M37" s="145">
        <f t="shared" si="1"/>
        <v>6186</v>
      </c>
      <c r="N37" s="117"/>
      <c r="O37" s="118">
        <f t="shared" si="2"/>
        <v>1.146118635040029</v>
      </c>
      <c r="P37" s="118">
        <f t="shared" si="3"/>
        <v>1.4849417401616007</v>
      </c>
    </row>
    <row r="38" spans="1:16" ht="21.75" customHeight="1">
      <c r="A38" s="94" t="s">
        <v>84</v>
      </c>
      <c r="B38" s="144">
        <v>0</v>
      </c>
      <c r="C38" s="144">
        <v>0</v>
      </c>
      <c r="D38" s="150">
        <v>0</v>
      </c>
      <c r="E38" s="150">
        <v>0</v>
      </c>
      <c r="F38" s="116">
        <v>0</v>
      </c>
      <c r="G38" s="116">
        <v>0</v>
      </c>
      <c r="H38" s="152">
        <v>0</v>
      </c>
      <c r="I38" s="152">
        <v>0</v>
      </c>
      <c r="J38" s="152">
        <v>0</v>
      </c>
      <c r="K38" s="152">
        <v>0</v>
      </c>
      <c r="L38" s="145">
        <f t="shared" si="0"/>
        <v>0</v>
      </c>
      <c r="M38" s="145">
        <f t="shared" si="1"/>
        <v>0</v>
      </c>
      <c r="N38" s="117"/>
      <c r="O38" s="118">
        <f t="shared" si="2"/>
        <v>0</v>
      </c>
      <c r="P38" s="118">
        <f t="shared" si="3"/>
        <v>0</v>
      </c>
    </row>
    <row r="39" spans="1:16" ht="21.75" customHeight="1">
      <c r="A39" s="94" t="s">
        <v>85</v>
      </c>
      <c r="B39" s="144">
        <v>0</v>
      </c>
      <c r="C39" s="144">
        <v>19</v>
      </c>
      <c r="D39" s="150">
        <v>0</v>
      </c>
      <c r="E39" s="150">
        <v>13</v>
      </c>
      <c r="F39" s="116">
        <v>2</v>
      </c>
      <c r="G39" s="116">
        <v>15</v>
      </c>
      <c r="H39" s="152">
        <v>0</v>
      </c>
      <c r="I39" s="152">
        <v>52</v>
      </c>
      <c r="J39" s="152">
        <v>0</v>
      </c>
      <c r="K39" s="152">
        <v>18</v>
      </c>
      <c r="L39" s="145">
        <f t="shared" si="0"/>
        <v>2</v>
      </c>
      <c r="M39" s="145">
        <f t="shared" si="1"/>
        <v>117</v>
      </c>
      <c r="N39" s="117"/>
      <c r="O39" s="118">
        <f t="shared" si="2"/>
        <v>0.0005407495329275909</v>
      </c>
      <c r="P39" s="118">
        <f t="shared" si="3"/>
        <v>0.028085707015665585</v>
      </c>
    </row>
    <row r="40" spans="1:16" ht="21.75" customHeight="1">
      <c r="A40" s="94" t="s">
        <v>86</v>
      </c>
      <c r="B40" s="144">
        <v>0</v>
      </c>
      <c r="C40" s="144">
        <v>1</v>
      </c>
      <c r="D40" s="150">
        <v>0</v>
      </c>
      <c r="E40" s="150">
        <v>0</v>
      </c>
      <c r="F40" s="116">
        <v>0</v>
      </c>
      <c r="G40" s="116">
        <v>0</v>
      </c>
      <c r="H40" s="152">
        <v>0</v>
      </c>
      <c r="I40" s="152">
        <v>0</v>
      </c>
      <c r="J40" s="152">
        <v>0</v>
      </c>
      <c r="K40" s="152">
        <v>0</v>
      </c>
      <c r="L40" s="145">
        <f t="shared" si="0"/>
        <v>0</v>
      </c>
      <c r="M40" s="145">
        <f t="shared" si="1"/>
        <v>1</v>
      </c>
      <c r="N40" s="117"/>
      <c r="O40" s="118">
        <f t="shared" si="2"/>
        <v>0</v>
      </c>
      <c r="P40" s="118">
        <f t="shared" si="3"/>
        <v>0.00024004877791167163</v>
      </c>
    </row>
    <row r="41" spans="1:16" ht="21.75" customHeight="1">
      <c r="A41" s="94" t="s">
        <v>87</v>
      </c>
      <c r="B41" s="144">
        <v>0</v>
      </c>
      <c r="C41" s="144">
        <v>0</v>
      </c>
      <c r="D41" s="150">
        <v>0</v>
      </c>
      <c r="E41" s="150">
        <v>0</v>
      </c>
      <c r="F41" s="116">
        <v>0</v>
      </c>
      <c r="G41" s="116">
        <v>0</v>
      </c>
      <c r="H41" s="152">
        <v>0</v>
      </c>
      <c r="I41" s="152">
        <v>0</v>
      </c>
      <c r="J41" s="152">
        <v>0</v>
      </c>
      <c r="K41" s="152">
        <v>0</v>
      </c>
      <c r="L41" s="145">
        <f t="shared" si="0"/>
        <v>0</v>
      </c>
      <c r="M41" s="145">
        <f t="shared" si="1"/>
        <v>0</v>
      </c>
      <c r="N41" s="117"/>
      <c r="O41" s="118">
        <f t="shared" si="2"/>
        <v>0</v>
      </c>
      <c r="P41" s="118">
        <f t="shared" si="3"/>
        <v>0</v>
      </c>
    </row>
    <row r="42" spans="1:16" ht="21.75" customHeight="1">
      <c r="A42" s="94" t="s">
        <v>88</v>
      </c>
      <c r="B42" s="144">
        <v>0</v>
      </c>
      <c r="C42" s="144">
        <v>1</v>
      </c>
      <c r="D42" s="150">
        <v>0</v>
      </c>
      <c r="E42" s="150">
        <v>1</v>
      </c>
      <c r="F42" s="116">
        <v>0</v>
      </c>
      <c r="G42" s="116">
        <v>4</v>
      </c>
      <c r="H42" s="152">
        <v>0</v>
      </c>
      <c r="I42" s="152">
        <v>9</v>
      </c>
      <c r="J42" s="152">
        <v>1</v>
      </c>
      <c r="K42" s="152">
        <v>4</v>
      </c>
      <c r="L42" s="145">
        <f t="shared" si="0"/>
        <v>1</v>
      </c>
      <c r="M42" s="145">
        <f t="shared" si="1"/>
        <v>19</v>
      </c>
      <c r="N42" s="117"/>
      <c r="O42" s="118">
        <f t="shared" si="2"/>
        <v>0.00027037476646379546</v>
      </c>
      <c r="P42" s="118">
        <f t="shared" si="3"/>
        <v>0.004560926780321761</v>
      </c>
    </row>
    <row r="43" spans="1:16" ht="21.75" customHeight="1">
      <c r="A43" s="94" t="s">
        <v>89</v>
      </c>
      <c r="B43" s="144">
        <v>0</v>
      </c>
      <c r="C43" s="144">
        <v>0</v>
      </c>
      <c r="D43" s="150">
        <v>0</v>
      </c>
      <c r="E43" s="150">
        <v>0</v>
      </c>
      <c r="F43" s="116">
        <v>0</v>
      </c>
      <c r="G43" s="116">
        <v>0</v>
      </c>
      <c r="H43" s="152">
        <v>0</v>
      </c>
      <c r="I43" s="152">
        <v>0</v>
      </c>
      <c r="J43" s="152">
        <v>0</v>
      </c>
      <c r="K43" s="152">
        <v>0</v>
      </c>
      <c r="L43" s="145">
        <f t="shared" si="0"/>
        <v>0</v>
      </c>
      <c r="M43" s="145">
        <f t="shared" si="1"/>
        <v>0</v>
      </c>
      <c r="N43" s="117"/>
      <c r="O43" s="118">
        <f t="shared" si="2"/>
        <v>0</v>
      </c>
      <c r="P43" s="118">
        <f t="shared" si="3"/>
        <v>0</v>
      </c>
    </row>
    <row r="44" spans="1:16" ht="21.75" customHeight="1">
      <c r="A44" s="94" t="s">
        <v>90</v>
      </c>
      <c r="B44" s="144">
        <v>0</v>
      </c>
      <c r="C44" s="144">
        <v>8</v>
      </c>
      <c r="D44" s="150">
        <v>0</v>
      </c>
      <c r="E44" s="150">
        <v>4</v>
      </c>
      <c r="F44" s="116">
        <v>2</v>
      </c>
      <c r="G44" s="116">
        <v>5</v>
      </c>
      <c r="H44" s="152">
        <v>0</v>
      </c>
      <c r="I44" s="152">
        <v>4</v>
      </c>
      <c r="J44" s="152">
        <v>0</v>
      </c>
      <c r="K44" s="152">
        <v>7</v>
      </c>
      <c r="L44" s="145">
        <f t="shared" si="0"/>
        <v>2</v>
      </c>
      <c r="M44" s="145">
        <f t="shared" si="1"/>
        <v>28</v>
      </c>
      <c r="N44" s="117"/>
      <c r="O44" s="118">
        <f t="shared" si="2"/>
        <v>0.0005407495329275909</v>
      </c>
      <c r="P44" s="118">
        <f t="shared" si="3"/>
        <v>0.006721365781526806</v>
      </c>
    </row>
    <row r="45" spans="1:16" ht="21.75" customHeight="1">
      <c r="A45" s="94" t="s">
        <v>91</v>
      </c>
      <c r="B45" s="144">
        <v>338</v>
      </c>
      <c r="C45" s="144">
        <v>2059</v>
      </c>
      <c r="D45" s="150">
        <v>195</v>
      </c>
      <c r="E45" s="150">
        <v>2339</v>
      </c>
      <c r="F45" s="116">
        <v>307</v>
      </c>
      <c r="G45" s="116">
        <v>2550</v>
      </c>
      <c r="H45" s="152">
        <v>366</v>
      </c>
      <c r="I45" s="152">
        <v>1761</v>
      </c>
      <c r="J45" s="152">
        <v>272</v>
      </c>
      <c r="K45" s="152">
        <v>2018</v>
      </c>
      <c r="L45" s="145">
        <f t="shared" si="0"/>
        <v>1478</v>
      </c>
      <c r="M45" s="145">
        <f t="shared" si="1"/>
        <v>10727</v>
      </c>
      <c r="N45" s="117"/>
      <c r="O45" s="118">
        <f t="shared" si="2"/>
        <v>0.3996139048334897</v>
      </c>
      <c r="P45" s="118">
        <f t="shared" si="3"/>
        <v>2.5750032406585017</v>
      </c>
    </row>
    <row r="46" spans="1:16" ht="21.75" customHeight="1">
      <c r="A46" s="94" t="s">
        <v>92</v>
      </c>
      <c r="B46" s="144">
        <v>1</v>
      </c>
      <c r="C46" s="144">
        <v>1</v>
      </c>
      <c r="D46" s="150">
        <v>0</v>
      </c>
      <c r="E46" s="150">
        <v>1</v>
      </c>
      <c r="F46" s="116">
        <v>0</v>
      </c>
      <c r="G46" s="116">
        <v>2</v>
      </c>
      <c r="H46" s="152">
        <v>0</v>
      </c>
      <c r="I46" s="152">
        <v>5</v>
      </c>
      <c r="J46" s="152">
        <v>0</v>
      </c>
      <c r="K46" s="152">
        <v>3</v>
      </c>
      <c r="L46" s="145">
        <f t="shared" si="0"/>
        <v>1</v>
      </c>
      <c r="M46" s="145">
        <f t="shared" si="1"/>
        <v>12</v>
      </c>
      <c r="N46" s="117"/>
      <c r="O46" s="118">
        <f t="shared" si="2"/>
        <v>0.00027037476646379546</v>
      </c>
      <c r="P46" s="118">
        <f t="shared" si="3"/>
        <v>0.00288058533494006</v>
      </c>
    </row>
    <row r="47" spans="1:16" ht="21.75" customHeight="1">
      <c r="A47" s="94" t="s">
        <v>93</v>
      </c>
      <c r="B47" s="144">
        <v>0</v>
      </c>
      <c r="C47" s="144">
        <v>0</v>
      </c>
      <c r="D47" s="150">
        <v>0</v>
      </c>
      <c r="E47" s="150">
        <v>3</v>
      </c>
      <c r="F47" s="116">
        <v>0</v>
      </c>
      <c r="G47" s="116">
        <v>0</v>
      </c>
      <c r="H47" s="152">
        <v>0</v>
      </c>
      <c r="I47" s="152">
        <v>0</v>
      </c>
      <c r="J47" s="152">
        <v>0</v>
      </c>
      <c r="K47" s="152">
        <v>1</v>
      </c>
      <c r="L47" s="145">
        <f t="shared" si="0"/>
        <v>0</v>
      </c>
      <c r="M47" s="145">
        <f t="shared" si="1"/>
        <v>4</v>
      </c>
      <c r="N47" s="117"/>
      <c r="O47" s="118">
        <f t="shared" si="2"/>
        <v>0</v>
      </c>
      <c r="P47" s="118">
        <f t="shared" si="3"/>
        <v>0.0009601951116466865</v>
      </c>
    </row>
    <row r="48" spans="1:16" ht="21.75" customHeight="1">
      <c r="A48" s="94" t="s">
        <v>94</v>
      </c>
      <c r="B48" s="144">
        <v>2</v>
      </c>
      <c r="C48" s="144">
        <v>88</v>
      </c>
      <c r="D48" s="150">
        <v>3</v>
      </c>
      <c r="E48" s="150">
        <v>73</v>
      </c>
      <c r="F48" s="116">
        <v>0</v>
      </c>
      <c r="G48" s="116">
        <v>45</v>
      </c>
      <c r="H48" s="152">
        <v>1</v>
      </c>
      <c r="I48" s="152">
        <v>50</v>
      </c>
      <c r="J48" s="152">
        <v>7</v>
      </c>
      <c r="K48" s="152">
        <v>42</v>
      </c>
      <c r="L48" s="145">
        <f t="shared" si="0"/>
        <v>13</v>
      </c>
      <c r="M48" s="145">
        <f t="shared" si="1"/>
        <v>298</v>
      </c>
      <c r="N48" s="117"/>
      <c r="O48" s="118">
        <f t="shared" si="2"/>
        <v>0.003514871964029341</v>
      </c>
      <c r="P48" s="118">
        <f t="shared" si="3"/>
        <v>0.07153453581767816</v>
      </c>
    </row>
    <row r="49" spans="1:16" ht="21.75" customHeight="1">
      <c r="A49" s="94" t="s">
        <v>95</v>
      </c>
      <c r="B49" s="144">
        <v>2040</v>
      </c>
      <c r="C49" s="144">
        <v>4155</v>
      </c>
      <c r="D49" s="150">
        <v>1914</v>
      </c>
      <c r="E49" s="150">
        <v>4991</v>
      </c>
      <c r="F49" s="116">
        <v>1805</v>
      </c>
      <c r="G49" s="116">
        <v>1563</v>
      </c>
      <c r="H49" s="152">
        <v>1537</v>
      </c>
      <c r="I49" s="152">
        <v>1526</v>
      </c>
      <c r="J49" s="152">
        <v>1300</v>
      </c>
      <c r="K49" s="152">
        <v>1778</v>
      </c>
      <c r="L49" s="145">
        <f t="shared" si="0"/>
        <v>8596</v>
      </c>
      <c r="M49" s="145">
        <f t="shared" si="1"/>
        <v>14013</v>
      </c>
      <c r="N49" s="117"/>
      <c r="O49" s="118">
        <f t="shared" si="2"/>
        <v>2.3241414925227857</v>
      </c>
      <c r="P49" s="118">
        <f t="shared" si="3"/>
        <v>3.363803524876255</v>
      </c>
    </row>
    <row r="50" spans="1:16" ht="21.75" customHeight="1">
      <c r="A50" s="94" t="s">
        <v>96</v>
      </c>
      <c r="B50" s="144">
        <v>127</v>
      </c>
      <c r="C50" s="144">
        <v>575</v>
      </c>
      <c r="D50" s="150">
        <v>101</v>
      </c>
      <c r="E50" s="150">
        <v>590</v>
      </c>
      <c r="F50" s="116">
        <v>109</v>
      </c>
      <c r="G50" s="116">
        <v>613</v>
      </c>
      <c r="H50" s="152">
        <v>167</v>
      </c>
      <c r="I50" s="152">
        <v>494</v>
      </c>
      <c r="J50" s="152">
        <v>197</v>
      </c>
      <c r="K50" s="152">
        <v>571</v>
      </c>
      <c r="L50" s="145">
        <f t="shared" si="0"/>
        <v>701</v>
      </c>
      <c r="M50" s="145">
        <f t="shared" si="1"/>
        <v>2843</v>
      </c>
      <c r="N50" s="117"/>
      <c r="O50" s="118">
        <f t="shared" si="2"/>
        <v>0.18953271129112062</v>
      </c>
      <c r="P50" s="118">
        <f t="shared" si="3"/>
        <v>0.6824586756028825</v>
      </c>
    </row>
    <row r="51" spans="1:16" ht="21.75" customHeight="1">
      <c r="A51" s="94" t="s">
        <v>97</v>
      </c>
      <c r="B51" s="144">
        <v>0</v>
      </c>
      <c r="C51" s="144">
        <v>2</v>
      </c>
      <c r="D51" s="150">
        <v>0</v>
      </c>
      <c r="E51" s="150">
        <v>2</v>
      </c>
      <c r="F51" s="116">
        <v>0</v>
      </c>
      <c r="G51" s="116">
        <v>0</v>
      </c>
      <c r="H51" s="152">
        <v>0</v>
      </c>
      <c r="I51" s="152">
        <v>2</v>
      </c>
      <c r="J51" s="152">
        <v>0</v>
      </c>
      <c r="K51" s="152">
        <v>1</v>
      </c>
      <c r="L51" s="145">
        <f t="shared" si="0"/>
        <v>0</v>
      </c>
      <c r="M51" s="145">
        <f t="shared" si="1"/>
        <v>7</v>
      </c>
      <c r="N51" s="117"/>
      <c r="O51" s="118">
        <f t="shared" si="2"/>
        <v>0</v>
      </c>
      <c r="P51" s="118">
        <f t="shared" si="3"/>
        <v>0.0016803414453817015</v>
      </c>
    </row>
    <row r="52" spans="1:16" ht="21.75" customHeight="1">
      <c r="A52" s="94" t="s">
        <v>98</v>
      </c>
      <c r="B52" s="144">
        <v>0</v>
      </c>
      <c r="C52" s="144">
        <v>0</v>
      </c>
      <c r="D52" s="150">
        <v>0</v>
      </c>
      <c r="E52" s="150">
        <v>0</v>
      </c>
      <c r="F52" s="116">
        <v>0</v>
      </c>
      <c r="G52" s="116">
        <v>0</v>
      </c>
      <c r="H52" s="152">
        <v>0</v>
      </c>
      <c r="I52" s="152">
        <v>0</v>
      </c>
      <c r="J52" s="152">
        <v>0</v>
      </c>
      <c r="K52" s="152">
        <v>0</v>
      </c>
      <c r="L52" s="145">
        <f t="shared" si="0"/>
        <v>0</v>
      </c>
      <c r="M52" s="145">
        <f t="shared" si="1"/>
        <v>0</v>
      </c>
      <c r="N52" s="117"/>
      <c r="O52" s="118">
        <f t="shared" si="2"/>
        <v>0</v>
      </c>
      <c r="P52" s="118">
        <f t="shared" si="3"/>
        <v>0</v>
      </c>
    </row>
    <row r="53" spans="1:16" ht="21.75" customHeight="1">
      <c r="A53" s="161" t="s">
        <v>99</v>
      </c>
      <c r="B53" s="162">
        <v>7090</v>
      </c>
      <c r="C53" s="162">
        <v>21730</v>
      </c>
      <c r="D53" s="162">
        <v>7749</v>
      </c>
      <c r="E53" s="162">
        <v>16188</v>
      </c>
      <c r="F53" s="163">
        <v>9558</v>
      </c>
      <c r="G53" s="163">
        <v>17092</v>
      </c>
      <c r="H53" s="164">
        <v>8500</v>
      </c>
      <c r="I53" s="164">
        <v>14166</v>
      </c>
      <c r="J53" s="164">
        <v>8952</v>
      </c>
      <c r="K53" s="164">
        <v>14510</v>
      </c>
      <c r="L53" s="163">
        <f t="shared" si="0"/>
        <v>41849</v>
      </c>
      <c r="M53" s="163">
        <f t="shared" si="1"/>
        <v>83686</v>
      </c>
      <c r="N53" s="165"/>
      <c r="O53" s="118">
        <f t="shared" si="2"/>
        <v>11.314913601743376</v>
      </c>
      <c r="P53" s="118">
        <f t="shared" si="3"/>
        <v>20.088722028316152</v>
      </c>
    </row>
    <row r="54" spans="1:16" ht="21.75" customHeight="1">
      <c r="A54" s="94" t="s">
        <v>100</v>
      </c>
      <c r="B54" s="144">
        <v>0</v>
      </c>
      <c r="C54" s="144">
        <v>1</v>
      </c>
      <c r="D54" s="150">
        <v>0</v>
      </c>
      <c r="E54" s="150">
        <v>0</v>
      </c>
      <c r="F54" s="116">
        <v>0</v>
      </c>
      <c r="G54" s="116">
        <v>2</v>
      </c>
      <c r="H54" s="152">
        <v>0</v>
      </c>
      <c r="I54" s="152">
        <v>0</v>
      </c>
      <c r="J54" s="152">
        <v>0</v>
      </c>
      <c r="K54" s="152">
        <v>0</v>
      </c>
      <c r="L54" s="145">
        <f t="shared" si="0"/>
        <v>0</v>
      </c>
      <c r="M54" s="145">
        <f t="shared" si="1"/>
        <v>3</v>
      </c>
      <c r="N54" s="117"/>
      <c r="O54" s="118">
        <f t="shared" si="2"/>
        <v>0</v>
      </c>
      <c r="P54" s="118">
        <f t="shared" si="3"/>
        <v>0.000720146333735015</v>
      </c>
    </row>
    <row r="55" spans="1:16" ht="21.75" customHeight="1">
      <c r="A55" s="94" t="s">
        <v>101</v>
      </c>
      <c r="B55" s="144">
        <v>4</v>
      </c>
      <c r="C55" s="144">
        <v>2</v>
      </c>
      <c r="D55" s="150">
        <v>1</v>
      </c>
      <c r="E55" s="150">
        <v>2</v>
      </c>
      <c r="F55" s="116">
        <v>0</v>
      </c>
      <c r="G55" s="116">
        <v>4</v>
      </c>
      <c r="H55" s="152">
        <v>0</v>
      </c>
      <c r="I55" s="152">
        <v>3</v>
      </c>
      <c r="J55" s="152">
        <v>1</v>
      </c>
      <c r="K55" s="152">
        <v>1</v>
      </c>
      <c r="L55" s="145">
        <f t="shared" si="0"/>
        <v>6</v>
      </c>
      <c r="M55" s="145">
        <f t="shared" si="1"/>
        <v>12</v>
      </c>
      <c r="N55" s="117"/>
      <c r="O55" s="118">
        <f t="shared" si="2"/>
        <v>0.0016222485987827727</v>
      </c>
      <c r="P55" s="118">
        <f t="shared" si="3"/>
        <v>0.00288058533494006</v>
      </c>
    </row>
    <row r="56" spans="1:16" ht="21.75" customHeight="1">
      <c r="A56" s="94" t="s">
        <v>102</v>
      </c>
      <c r="B56" s="144">
        <v>0</v>
      </c>
      <c r="C56" s="144">
        <v>0</v>
      </c>
      <c r="D56" s="150">
        <v>0</v>
      </c>
      <c r="E56" s="150">
        <v>0</v>
      </c>
      <c r="F56" s="116">
        <v>0</v>
      </c>
      <c r="G56" s="116">
        <v>0</v>
      </c>
      <c r="H56" s="152">
        <v>0</v>
      </c>
      <c r="I56" s="152">
        <v>0</v>
      </c>
      <c r="J56" s="152">
        <v>0</v>
      </c>
      <c r="K56" s="152">
        <v>0</v>
      </c>
      <c r="L56" s="145">
        <f t="shared" si="0"/>
        <v>0</v>
      </c>
      <c r="M56" s="145">
        <f t="shared" si="1"/>
        <v>0</v>
      </c>
      <c r="N56" s="117"/>
      <c r="O56" s="118">
        <f t="shared" si="2"/>
        <v>0</v>
      </c>
      <c r="P56" s="118">
        <f t="shared" si="3"/>
        <v>0</v>
      </c>
    </row>
    <row r="57" spans="1:16" ht="21.75" customHeight="1">
      <c r="A57" s="94" t="s">
        <v>103</v>
      </c>
      <c r="B57" s="144">
        <v>0</v>
      </c>
      <c r="C57" s="144">
        <v>50</v>
      </c>
      <c r="D57" s="150">
        <v>0</v>
      </c>
      <c r="E57" s="150">
        <v>41</v>
      </c>
      <c r="F57" s="116">
        <v>1</v>
      </c>
      <c r="G57" s="116">
        <v>40</v>
      </c>
      <c r="H57" s="152">
        <v>0</v>
      </c>
      <c r="I57" s="152">
        <v>40</v>
      </c>
      <c r="J57" s="152">
        <v>0</v>
      </c>
      <c r="K57" s="152">
        <v>64</v>
      </c>
      <c r="L57" s="145">
        <f t="shared" si="0"/>
        <v>1</v>
      </c>
      <c r="M57" s="145">
        <f t="shared" si="1"/>
        <v>235</v>
      </c>
      <c r="N57" s="117"/>
      <c r="O57" s="118">
        <f t="shared" si="2"/>
        <v>0.00027037476646379546</v>
      </c>
      <c r="P57" s="118">
        <f t="shared" si="3"/>
        <v>0.056411462809242835</v>
      </c>
    </row>
    <row r="58" spans="1:16" ht="21.75" customHeight="1">
      <c r="A58" s="94" t="s">
        <v>104</v>
      </c>
      <c r="B58" s="144">
        <v>0</v>
      </c>
      <c r="C58" s="144">
        <v>2</v>
      </c>
      <c r="D58" s="150">
        <v>0</v>
      </c>
      <c r="E58" s="150">
        <v>1</v>
      </c>
      <c r="F58" s="116">
        <v>0</v>
      </c>
      <c r="G58" s="116">
        <v>0</v>
      </c>
      <c r="H58" s="152">
        <v>1</v>
      </c>
      <c r="I58" s="152">
        <v>0</v>
      </c>
      <c r="J58" s="152">
        <v>0</v>
      </c>
      <c r="K58" s="152">
        <v>2</v>
      </c>
      <c r="L58" s="145">
        <f t="shared" si="0"/>
        <v>1</v>
      </c>
      <c r="M58" s="145">
        <f t="shared" si="1"/>
        <v>5</v>
      </c>
      <c r="N58" s="117"/>
      <c r="O58" s="118">
        <f t="shared" si="2"/>
        <v>0.00027037476646379546</v>
      </c>
      <c r="P58" s="118">
        <f t="shared" si="3"/>
        <v>0.0012002438895583583</v>
      </c>
    </row>
    <row r="59" spans="1:16" ht="21.75" customHeight="1">
      <c r="A59" s="94" t="s">
        <v>105</v>
      </c>
      <c r="B59" s="144">
        <v>354</v>
      </c>
      <c r="C59" s="144">
        <v>352</v>
      </c>
      <c r="D59" s="150">
        <v>255</v>
      </c>
      <c r="E59" s="150">
        <v>438</v>
      </c>
      <c r="F59" s="116">
        <v>277</v>
      </c>
      <c r="G59" s="116">
        <v>382</v>
      </c>
      <c r="H59" s="152">
        <v>256</v>
      </c>
      <c r="I59" s="152">
        <v>350</v>
      </c>
      <c r="J59" s="152">
        <v>308</v>
      </c>
      <c r="K59" s="152">
        <v>301</v>
      </c>
      <c r="L59" s="145">
        <f t="shared" si="0"/>
        <v>1450</v>
      </c>
      <c r="M59" s="145">
        <f t="shared" si="1"/>
        <v>1823</v>
      </c>
      <c r="N59" s="117"/>
      <c r="O59" s="118">
        <f t="shared" si="2"/>
        <v>0.3920434113725034</v>
      </c>
      <c r="P59" s="118">
        <f t="shared" si="3"/>
        <v>0.4376089221329775</v>
      </c>
    </row>
    <row r="60" spans="1:16" ht="21.75" customHeight="1">
      <c r="A60" s="94" t="s">
        <v>106</v>
      </c>
      <c r="B60" s="144">
        <v>3</v>
      </c>
      <c r="C60" s="144">
        <v>44</v>
      </c>
      <c r="D60" s="150">
        <v>4</v>
      </c>
      <c r="E60" s="150">
        <v>14</v>
      </c>
      <c r="F60" s="116">
        <v>0</v>
      </c>
      <c r="G60" s="116">
        <v>15</v>
      </c>
      <c r="H60" s="152">
        <v>0</v>
      </c>
      <c r="I60" s="152">
        <v>34</v>
      </c>
      <c r="J60" s="152">
        <v>3</v>
      </c>
      <c r="K60" s="152">
        <v>18</v>
      </c>
      <c r="L60" s="145">
        <f t="shared" si="0"/>
        <v>10</v>
      </c>
      <c r="M60" s="145">
        <f t="shared" si="1"/>
        <v>125</v>
      </c>
      <c r="N60" s="117"/>
      <c r="O60" s="118">
        <f t="shared" si="2"/>
        <v>0.0027037476646379547</v>
      </c>
      <c r="P60" s="118">
        <f t="shared" si="3"/>
        <v>0.03000609723895896</v>
      </c>
    </row>
    <row r="61" spans="1:16" ht="21.75" customHeight="1">
      <c r="A61" s="94" t="s">
        <v>107</v>
      </c>
      <c r="B61" s="144">
        <v>2097</v>
      </c>
      <c r="C61" s="144">
        <v>2815</v>
      </c>
      <c r="D61" s="150">
        <v>1736</v>
      </c>
      <c r="E61" s="150">
        <v>1973</v>
      </c>
      <c r="F61" s="116">
        <v>1680</v>
      </c>
      <c r="G61" s="116">
        <v>2357</v>
      </c>
      <c r="H61" s="152">
        <v>1465</v>
      </c>
      <c r="I61" s="152">
        <v>2212</v>
      </c>
      <c r="J61" s="152">
        <v>1477</v>
      </c>
      <c r="K61" s="152">
        <v>2029</v>
      </c>
      <c r="L61" s="145">
        <f t="shared" si="0"/>
        <v>8455</v>
      </c>
      <c r="M61" s="145">
        <f t="shared" si="1"/>
        <v>11386</v>
      </c>
      <c r="N61" s="117"/>
      <c r="O61" s="118">
        <f t="shared" si="2"/>
        <v>2.286018650451391</v>
      </c>
      <c r="P61" s="118">
        <f t="shared" si="3"/>
        <v>2.7331953853022934</v>
      </c>
    </row>
    <row r="62" spans="1:16" ht="21.75" customHeight="1">
      <c r="A62" s="94" t="s">
        <v>108</v>
      </c>
      <c r="B62" s="144">
        <v>21</v>
      </c>
      <c r="C62" s="144">
        <v>0</v>
      </c>
      <c r="D62" s="150">
        <v>22</v>
      </c>
      <c r="E62" s="150">
        <v>0</v>
      </c>
      <c r="F62" s="116">
        <v>41</v>
      </c>
      <c r="G62" s="116">
        <v>3</v>
      </c>
      <c r="H62" s="152">
        <v>40</v>
      </c>
      <c r="I62" s="152">
        <v>0</v>
      </c>
      <c r="J62" s="152">
        <v>176</v>
      </c>
      <c r="K62" s="152">
        <v>0</v>
      </c>
      <c r="L62" s="145">
        <f t="shared" si="0"/>
        <v>300</v>
      </c>
      <c r="M62" s="145">
        <f t="shared" si="1"/>
        <v>3</v>
      </c>
      <c r="N62" s="117"/>
      <c r="O62" s="118">
        <f t="shared" si="2"/>
        <v>0.08111242993913864</v>
      </c>
      <c r="P62" s="118">
        <f t="shared" si="3"/>
        <v>0.000720146333735015</v>
      </c>
    </row>
    <row r="63" spans="1:16" ht="21.75" customHeight="1">
      <c r="A63" s="94" t="s">
        <v>109</v>
      </c>
      <c r="B63" s="144">
        <v>16</v>
      </c>
      <c r="C63" s="144">
        <v>245</v>
      </c>
      <c r="D63" s="150">
        <v>3</v>
      </c>
      <c r="E63" s="150">
        <v>336</v>
      </c>
      <c r="F63" s="116">
        <v>10</v>
      </c>
      <c r="G63" s="116">
        <v>314</v>
      </c>
      <c r="H63" s="152">
        <v>10</v>
      </c>
      <c r="I63" s="152">
        <v>174</v>
      </c>
      <c r="J63" s="152">
        <v>13</v>
      </c>
      <c r="K63" s="152">
        <v>158</v>
      </c>
      <c r="L63" s="145">
        <f t="shared" si="0"/>
        <v>52</v>
      </c>
      <c r="M63" s="145">
        <f t="shared" si="1"/>
        <v>1227</v>
      </c>
      <c r="N63" s="117"/>
      <c r="O63" s="118">
        <f t="shared" si="2"/>
        <v>0.014059487856117363</v>
      </c>
      <c r="P63" s="118">
        <f t="shared" si="3"/>
        <v>0.2945398504976211</v>
      </c>
    </row>
    <row r="64" spans="1:16" ht="21.75" customHeight="1">
      <c r="A64" s="94" t="s">
        <v>110</v>
      </c>
      <c r="B64" s="144">
        <v>2</v>
      </c>
      <c r="C64" s="144">
        <v>0</v>
      </c>
      <c r="D64" s="150">
        <v>0</v>
      </c>
      <c r="E64" s="150">
        <v>1</v>
      </c>
      <c r="F64" s="116">
        <v>0</v>
      </c>
      <c r="G64" s="116">
        <v>0</v>
      </c>
      <c r="H64" s="152">
        <v>0</v>
      </c>
      <c r="I64" s="152">
        <v>0</v>
      </c>
      <c r="J64" s="152">
        <v>0</v>
      </c>
      <c r="K64" s="152">
        <v>0</v>
      </c>
      <c r="L64" s="145">
        <f t="shared" si="0"/>
        <v>2</v>
      </c>
      <c r="M64" s="145">
        <f t="shared" si="1"/>
        <v>1</v>
      </c>
      <c r="N64" s="117"/>
      <c r="O64" s="118">
        <f t="shared" si="2"/>
        <v>0.0005407495329275909</v>
      </c>
      <c r="P64" s="118">
        <f t="shared" si="3"/>
        <v>0.00024004877791167163</v>
      </c>
    </row>
    <row r="65" spans="1:16" ht="21.75" customHeight="1">
      <c r="A65" s="94" t="s">
        <v>111</v>
      </c>
      <c r="B65" s="144">
        <v>0</v>
      </c>
      <c r="C65" s="144">
        <v>3</v>
      </c>
      <c r="D65" s="150">
        <v>0</v>
      </c>
      <c r="E65" s="150">
        <v>1</v>
      </c>
      <c r="F65" s="116">
        <v>0</v>
      </c>
      <c r="G65" s="116">
        <v>9</v>
      </c>
      <c r="H65" s="152">
        <v>0</v>
      </c>
      <c r="I65" s="152">
        <v>6</v>
      </c>
      <c r="J65" s="152">
        <v>0</v>
      </c>
      <c r="K65" s="152">
        <v>5</v>
      </c>
      <c r="L65" s="145">
        <f t="shared" si="0"/>
        <v>0</v>
      </c>
      <c r="M65" s="145">
        <f t="shared" si="1"/>
        <v>24</v>
      </c>
      <c r="N65" s="117"/>
      <c r="O65" s="118">
        <f t="shared" si="2"/>
        <v>0</v>
      </c>
      <c r="P65" s="118">
        <f t="shared" si="3"/>
        <v>0.00576117066988012</v>
      </c>
    </row>
    <row r="66" spans="1:16" ht="21.75" customHeight="1">
      <c r="A66" s="94" t="s">
        <v>17</v>
      </c>
      <c r="B66" s="144">
        <v>0</v>
      </c>
      <c r="C66" s="144">
        <v>0</v>
      </c>
      <c r="D66" s="150">
        <v>0</v>
      </c>
      <c r="E66" s="150">
        <v>0</v>
      </c>
      <c r="F66" s="116">
        <v>0</v>
      </c>
      <c r="G66" s="116">
        <v>0</v>
      </c>
      <c r="H66" s="152">
        <v>0</v>
      </c>
      <c r="I66" s="152">
        <v>0</v>
      </c>
      <c r="J66" s="152">
        <v>0</v>
      </c>
      <c r="K66" s="152">
        <v>0</v>
      </c>
      <c r="L66" s="145">
        <f t="shared" si="0"/>
        <v>0</v>
      </c>
      <c r="M66" s="145">
        <f t="shared" si="1"/>
        <v>0</v>
      </c>
      <c r="N66" s="117"/>
      <c r="O66" s="118">
        <f t="shared" si="2"/>
        <v>0</v>
      </c>
      <c r="P66" s="118">
        <f t="shared" si="3"/>
        <v>0</v>
      </c>
    </row>
    <row r="67" spans="1:16" ht="21.75" customHeight="1">
      <c r="A67" s="94" t="s">
        <v>112</v>
      </c>
      <c r="B67" s="144">
        <v>45</v>
      </c>
      <c r="C67" s="144">
        <v>1</v>
      </c>
      <c r="D67" s="150">
        <v>76</v>
      </c>
      <c r="E67" s="150">
        <v>10</v>
      </c>
      <c r="F67" s="116">
        <v>95</v>
      </c>
      <c r="G67" s="116">
        <v>10</v>
      </c>
      <c r="H67" s="152">
        <v>135</v>
      </c>
      <c r="I67" s="152">
        <v>7</v>
      </c>
      <c r="J67" s="152">
        <v>160</v>
      </c>
      <c r="K67" s="152">
        <v>5</v>
      </c>
      <c r="L67" s="145">
        <f t="shared" si="0"/>
        <v>511</v>
      </c>
      <c r="M67" s="145">
        <f t="shared" si="1"/>
        <v>33</v>
      </c>
      <c r="N67" s="117"/>
      <c r="O67" s="118">
        <f t="shared" si="2"/>
        <v>0.13816150566299948</v>
      </c>
      <c r="P67" s="118">
        <f t="shared" si="3"/>
        <v>0.007921609671085164</v>
      </c>
    </row>
    <row r="68" spans="1:16" ht="21.75" customHeight="1">
      <c r="A68" s="94" t="s">
        <v>113</v>
      </c>
      <c r="B68" s="144">
        <v>65</v>
      </c>
      <c r="C68" s="144">
        <v>116</v>
      </c>
      <c r="D68" s="150">
        <v>52</v>
      </c>
      <c r="E68" s="150">
        <v>207</v>
      </c>
      <c r="F68" s="116">
        <v>71</v>
      </c>
      <c r="G68" s="116">
        <v>110</v>
      </c>
      <c r="H68" s="152">
        <v>82</v>
      </c>
      <c r="I68" s="152">
        <v>142</v>
      </c>
      <c r="J68" s="152">
        <v>54</v>
      </c>
      <c r="K68" s="152">
        <v>120</v>
      </c>
      <c r="L68" s="145">
        <f t="shared" si="0"/>
        <v>324</v>
      </c>
      <c r="M68" s="145">
        <f t="shared" si="1"/>
        <v>695</v>
      </c>
      <c r="N68" s="117"/>
      <c r="O68" s="118">
        <f t="shared" si="2"/>
        <v>0.08760142433426973</v>
      </c>
      <c r="P68" s="118">
        <f t="shared" si="3"/>
        <v>0.1668339006486118</v>
      </c>
    </row>
    <row r="69" spans="1:16" ht="21.75" customHeight="1">
      <c r="A69" s="94" t="s">
        <v>114</v>
      </c>
      <c r="B69" s="144">
        <v>19</v>
      </c>
      <c r="C69" s="144">
        <v>0</v>
      </c>
      <c r="D69" s="150">
        <v>14</v>
      </c>
      <c r="E69" s="150">
        <v>2</v>
      </c>
      <c r="F69" s="116">
        <v>20</v>
      </c>
      <c r="G69" s="116">
        <v>0</v>
      </c>
      <c r="H69" s="152">
        <v>11</v>
      </c>
      <c r="I69" s="152">
        <v>1</v>
      </c>
      <c r="J69" s="152">
        <v>3</v>
      </c>
      <c r="K69" s="152">
        <v>0</v>
      </c>
      <c r="L69" s="145">
        <f t="shared" si="0"/>
        <v>67</v>
      </c>
      <c r="M69" s="145">
        <f t="shared" si="1"/>
        <v>3</v>
      </c>
      <c r="N69" s="117"/>
      <c r="O69" s="118">
        <f t="shared" si="2"/>
        <v>0.018115109353074296</v>
      </c>
      <c r="P69" s="118">
        <f t="shared" si="3"/>
        <v>0.000720146333735015</v>
      </c>
    </row>
    <row r="70" spans="1:16" ht="21.75" customHeight="1">
      <c r="A70" s="94" t="s">
        <v>115</v>
      </c>
      <c r="B70" s="144">
        <v>2</v>
      </c>
      <c r="C70" s="144">
        <v>9</v>
      </c>
      <c r="D70" s="150">
        <v>2</v>
      </c>
      <c r="E70" s="150">
        <v>7</v>
      </c>
      <c r="F70" s="116">
        <v>4</v>
      </c>
      <c r="G70" s="116">
        <v>11</v>
      </c>
      <c r="H70" s="152">
        <v>4</v>
      </c>
      <c r="I70" s="152">
        <v>13</v>
      </c>
      <c r="J70" s="152">
        <v>7</v>
      </c>
      <c r="K70" s="152">
        <v>13</v>
      </c>
      <c r="L70" s="145">
        <f t="shared" si="0"/>
        <v>19</v>
      </c>
      <c r="M70" s="145">
        <f t="shared" si="1"/>
        <v>53</v>
      </c>
      <c r="N70" s="117"/>
      <c r="O70" s="118">
        <f t="shared" si="2"/>
        <v>0.005137120562812114</v>
      </c>
      <c r="P70" s="118">
        <f t="shared" si="3"/>
        <v>0.012722585229318597</v>
      </c>
    </row>
    <row r="71" spans="1:16" ht="21.75" customHeight="1">
      <c r="A71" s="94" t="s">
        <v>116</v>
      </c>
      <c r="B71" s="144">
        <v>1</v>
      </c>
      <c r="C71" s="144">
        <v>23</v>
      </c>
      <c r="D71" s="150">
        <v>0</v>
      </c>
      <c r="E71" s="150">
        <v>20</v>
      </c>
      <c r="F71" s="116">
        <v>0</v>
      </c>
      <c r="G71" s="116">
        <v>14</v>
      </c>
      <c r="H71" s="152">
        <v>0</v>
      </c>
      <c r="I71" s="152">
        <v>40</v>
      </c>
      <c r="J71" s="152">
        <v>0</v>
      </c>
      <c r="K71" s="152">
        <v>9</v>
      </c>
      <c r="L71" s="145">
        <f t="shared" si="0"/>
        <v>1</v>
      </c>
      <c r="M71" s="145">
        <f t="shared" si="1"/>
        <v>106</v>
      </c>
      <c r="N71" s="117"/>
      <c r="O71" s="118">
        <f t="shared" si="2"/>
        <v>0.00027037476646379546</v>
      </c>
      <c r="P71" s="118">
        <f t="shared" si="3"/>
        <v>0.025445170458637194</v>
      </c>
    </row>
    <row r="72" spans="1:16" ht="21.75" customHeight="1">
      <c r="A72" s="161" t="s">
        <v>117</v>
      </c>
      <c r="B72" s="162">
        <v>10219</v>
      </c>
      <c r="C72" s="162">
        <v>4147</v>
      </c>
      <c r="D72" s="162">
        <v>9354</v>
      </c>
      <c r="E72" s="162">
        <v>4388</v>
      </c>
      <c r="F72" s="163">
        <v>11096</v>
      </c>
      <c r="G72" s="163">
        <v>3984</v>
      </c>
      <c r="H72" s="164">
        <v>8497</v>
      </c>
      <c r="I72" s="164">
        <v>3163</v>
      </c>
      <c r="J72" s="164">
        <v>7761</v>
      </c>
      <c r="K72" s="164">
        <v>4069</v>
      </c>
      <c r="L72" s="163">
        <f t="shared" si="0"/>
        <v>46927</v>
      </c>
      <c r="M72" s="163">
        <f t="shared" si="1"/>
        <v>19751</v>
      </c>
      <c r="N72" s="165"/>
      <c r="O72" s="118">
        <f t="shared" si="2"/>
        <v>12.68787666584653</v>
      </c>
      <c r="P72" s="118">
        <f t="shared" si="3"/>
        <v>4.741203412533427</v>
      </c>
    </row>
    <row r="73" spans="1:16" ht="21.75" customHeight="1">
      <c r="A73" s="161" t="s">
        <v>118</v>
      </c>
      <c r="B73" s="162">
        <v>20943</v>
      </c>
      <c r="C73" s="162">
        <v>17687</v>
      </c>
      <c r="D73" s="162">
        <v>23429</v>
      </c>
      <c r="E73" s="162">
        <v>18927</v>
      </c>
      <c r="F73" s="163">
        <v>29228</v>
      </c>
      <c r="G73" s="163">
        <v>20183</v>
      </c>
      <c r="H73" s="164">
        <v>25198</v>
      </c>
      <c r="I73" s="164">
        <v>15792</v>
      </c>
      <c r="J73" s="164">
        <v>24119</v>
      </c>
      <c r="K73" s="164">
        <v>19701</v>
      </c>
      <c r="L73" s="163">
        <f aca="true" t="shared" si="4" ref="L73:L136">+B73+D73+F73+H73+J73</f>
        <v>122917</v>
      </c>
      <c r="M73" s="163">
        <f aca="true" t="shared" si="5" ref="M73:M136">+C73+E73+G73+I73+K73</f>
        <v>92290</v>
      </c>
      <c r="N73" s="165"/>
      <c r="O73" s="118">
        <f aca="true" t="shared" si="6" ref="O73:O136">+L73/L$232*100</f>
        <v>33.23365516943035</v>
      </c>
      <c r="P73" s="118">
        <f aca="true" t="shared" si="7" ref="P73:P136">+M73/M$232*100</f>
        <v>22.154101713468176</v>
      </c>
    </row>
    <row r="74" spans="1:16" ht="21.75" customHeight="1">
      <c r="A74" s="94" t="s">
        <v>119</v>
      </c>
      <c r="B74" s="144">
        <v>0</v>
      </c>
      <c r="C74" s="144">
        <v>16</v>
      </c>
      <c r="D74" s="150">
        <v>0</v>
      </c>
      <c r="E74" s="150">
        <v>18</v>
      </c>
      <c r="F74" s="116">
        <v>0</v>
      </c>
      <c r="G74" s="116">
        <v>5</v>
      </c>
      <c r="H74" s="152">
        <v>0</v>
      </c>
      <c r="I74" s="152">
        <v>3</v>
      </c>
      <c r="J74" s="152">
        <v>1</v>
      </c>
      <c r="K74" s="152">
        <v>3</v>
      </c>
      <c r="L74" s="145">
        <f t="shared" si="4"/>
        <v>1</v>
      </c>
      <c r="M74" s="145">
        <f t="shared" si="5"/>
        <v>45</v>
      </c>
      <c r="N74" s="117"/>
      <c r="O74" s="118">
        <f t="shared" si="6"/>
        <v>0.00027037476646379546</v>
      </c>
      <c r="P74" s="118">
        <f t="shared" si="7"/>
        <v>0.010802195006025224</v>
      </c>
    </row>
    <row r="75" spans="1:16" ht="21.75" customHeight="1">
      <c r="A75" s="94" t="s">
        <v>120</v>
      </c>
      <c r="B75" s="144">
        <v>1</v>
      </c>
      <c r="C75" s="144">
        <v>12</v>
      </c>
      <c r="D75" s="150">
        <v>1</v>
      </c>
      <c r="E75" s="150">
        <v>8</v>
      </c>
      <c r="F75" s="116">
        <v>0</v>
      </c>
      <c r="G75" s="116">
        <v>13</v>
      </c>
      <c r="H75" s="152">
        <v>1</v>
      </c>
      <c r="I75" s="152">
        <v>24</v>
      </c>
      <c r="J75" s="152">
        <v>2</v>
      </c>
      <c r="K75" s="152">
        <v>12</v>
      </c>
      <c r="L75" s="145">
        <f t="shared" si="4"/>
        <v>5</v>
      </c>
      <c r="M75" s="145">
        <f t="shared" si="5"/>
        <v>69</v>
      </c>
      <c r="N75" s="117"/>
      <c r="O75" s="118">
        <f t="shared" si="6"/>
        <v>0.0013518738323189774</v>
      </c>
      <c r="P75" s="118">
        <f t="shared" si="7"/>
        <v>0.016563365675905342</v>
      </c>
    </row>
    <row r="76" spans="1:16" ht="21.75" customHeight="1">
      <c r="A76" s="94" t="s">
        <v>121</v>
      </c>
      <c r="B76" s="144">
        <v>0</v>
      </c>
      <c r="C76" s="144">
        <v>0</v>
      </c>
      <c r="D76" s="150">
        <v>0</v>
      </c>
      <c r="E76" s="150">
        <v>0</v>
      </c>
      <c r="F76" s="116">
        <v>0</v>
      </c>
      <c r="G76" s="116">
        <v>1</v>
      </c>
      <c r="H76" s="152">
        <v>0</v>
      </c>
      <c r="I76" s="152">
        <v>2</v>
      </c>
      <c r="J76" s="152">
        <v>0</v>
      </c>
      <c r="K76" s="152">
        <v>0</v>
      </c>
      <c r="L76" s="145">
        <f t="shared" si="4"/>
        <v>0</v>
      </c>
      <c r="M76" s="145">
        <f t="shared" si="5"/>
        <v>3</v>
      </c>
      <c r="N76" s="117"/>
      <c r="O76" s="118">
        <f t="shared" si="6"/>
        <v>0</v>
      </c>
      <c r="P76" s="118">
        <f t="shared" si="7"/>
        <v>0.000720146333735015</v>
      </c>
    </row>
    <row r="77" spans="1:16" ht="21.75" customHeight="1">
      <c r="A77" s="94" t="s">
        <v>122</v>
      </c>
      <c r="B77" s="144">
        <v>0</v>
      </c>
      <c r="C77" s="144">
        <v>194</v>
      </c>
      <c r="D77" s="150">
        <v>2</v>
      </c>
      <c r="E77" s="150">
        <v>216</v>
      </c>
      <c r="F77" s="116">
        <v>3</v>
      </c>
      <c r="G77" s="116">
        <v>206</v>
      </c>
      <c r="H77" s="152">
        <v>1</v>
      </c>
      <c r="I77" s="152">
        <v>115</v>
      </c>
      <c r="J77" s="152">
        <v>0</v>
      </c>
      <c r="K77" s="152">
        <v>308</v>
      </c>
      <c r="L77" s="145">
        <f t="shared" si="4"/>
        <v>6</v>
      </c>
      <c r="M77" s="145">
        <f t="shared" si="5"/>
        <v>1039</v>
      </c>
      <c r="N77" s="117"/>
      <c r="O77" s="118">
        <f t="shared" si="6"/>
        <v>0.0016222485987827727</v>
      </c>
      <c r="P77" s="118">
        <f t="shared" si="7"/>
        <v>0.24941068025022683</v>
      </c>
    </row>
    <row r="78" spans="1:16" ht="21.75" customHeight="1">
      <c r="A78" s="94" t="s">
        <v>123</v>
      </c>
      <c r="B78" s="144">
        <v>8</v>
      </c>
      <c r="C78" s="144">
        <v>117</v>
      </c>
      <c r="D78" s="150">
        <v>10</v>
      </c>
      <c r="E78" s="150">
        <v>117</v>
      </c>
      <c r="F78" s="116">
        <v>1</v>
      </c>
      <c r="G78" s="116">
        <v>76</v>
      </c>
      <c r="H78" s="152">
        <v>4</v>
      </c>
      <c r="I78" s="152">
        <v>67</v>
      </c>
      <c r="J78" s="152">
        <v>9</v>
      </c>
      <c r="K78" s="152">
        <v>68</v>
      </c>
      <c r="L78" s="145">
        <f t="shared" si="4"/>
        <v>32</v>
      </c>
      <c r="M78" s="145">
        <f t="shared" si="5"/>
        <v>445</v>
      </c>
      <c r="N78" s="117"/>
      <c r="O78" s="118">
        <f t="shared" si="6"/>
        <v>0.008651992526841455</v>
      </c>
      <c r="P78" s="118">
        <f t="shared" si="7"/>
        <v>0.10682170617069388</v>
      </c>
    </row>
    <row r="79" spans="1:16" ht="21.75" customHeight="1">
      <c r="A79" s="161" t="s">
        <v>124</v>
      </c>
      <c r="B79" s="162">
        <v>197</v>
      </c>
      <c r="C79" s="162">
        <v>1274</v>
      </c>
      <c r="D79" s="162">
        <v>141</v>
      </c>
      <c r="E79" s="162">
        <v>1406</v>
      </c>
      <c r="F79" s="163">
        <v>212</v>
      </c>
      <c r="G79" s="163">
        <v>1661</v>
      </c>
      <c r="H79" s="164">
        <v>250</v>
      </c>
      <c r="I79" s="164">
        <v>1229</v>
      </c>
      <c r="J79" s="164">
        <v>238</v>
      </c>
      <c r="K79" s="164">
        <v>1655</v>
      </c>
      <c r="L79" s="163">
        <f t="shared" si="4"/>
        <v>1038</v>
      </c>
      <c r="M79" s="163">
        <f t="shared" si="5"/>
        <v>7225</v>
      </c>
      <c r="N79" s="165"/>
      <c r="O79" s="118">
        <f t="shared" si="6"/>
        <v>0.2806490075894197</v>
      </c>
      <c r="P79" s="118">
        <f t="shared" si="7"/>
        <v>1.7343524204118277</v>
      </c>
    </row>
    <row r="80" spans="1:16" ht="21.75" customHeight="1">
      <c r="A80" s="94" t="s">
        <v>125</v>
      </c>
      <c r="B80" s="144">
        <v>1</v>
      </c>
      <c r="C80" s="144">
        <v>0</v>
      </c>
      <c r="D80" s="150">
        <v>0</v>
      </c>
      <c r="E80" s="150">
        <v>0</v>
      </c>
      <c r="F80" s="116">
        <v>2</v>
      </c>
      <c r="G80" s="116">
        <v>0</v>
      </c>
      <c r="H80" s="152">
        <v>0</v>
      </c>
      <c r="I80" s="152">
        <v>0</v>
      </c>
      <c r="J80" s="152">
        <v>1</v>
      </c>
      <c r="K80" s="152">
        <v>0</v>
      </c>
      <c r="L80" s="145">
        <f t="shared" si="4"/>
        <v>4</v>
      </c>
      <c r="M80" s="145">
        <f t="shared" si="5"/>
        <v>0</v>
      </c>
      <c r="N80" s="117"/>
      <c r="O80" s="118">
        <f t="shared" si="6"/>
        <v>0.0010814990658551819</v>
      </c>
      <c r="P80" s="118">
        <f t="shared" si="7"/>
        <v>0</v>
      </c>
    </row>
    <row r="81" spans="1:16" ht="21.75" customHeight="1">
      <c r="A81" s="94" t="s">
        <v>126</v>
      </c>
      <c r="B81" s="144">
        <v>0</v>
      </c>
      <c r="C81" s="144">
        <v>2</v>
      </c>
      <c r="D81" s="150">
        <v>0</v>
      </c>
      <c r="E81" s="150">
        <v>2</v>
      </c>
      <c r="F81" s="116">
        <v>0</v>
      </c>
      <c r="G81" s="116">
        <v>3</v>
      </c>
      <c r="H81" s="152">
        <v>0</v>
      </c>
      <c r="I81" s="152">
        <v>0</v>
      </c>
      <c r="J81" s="152">
        <v>0</v>
      </c>
      <c r="K81" s="152">
        <v>0</v>
      </c>
      <c r="L81" s="145">
        <f t="shared" si="4"/>
        <v>0</v>
      </c>
      <c r="M81" s="145">
        <f t="shared" si="5"/>
        <v>7</v>
      </c>
      <c r="N81" s="117"/>
      <c r="O81" s="118">
        <f t="shared" si="6"/>
        <v>0</v>
      </c>
      <c r="P81" s="118">
        <f t="shared" si="7"/>
        <v>0.0016803414453817015</v>
      </c>
    </row>
    <row r="82" spans="1:16" ht="21.75" customHeight="1">
      <c r="A82" s="94" t="s">
        <v>127</v>
      </c>
      <c r="B82" s="144">
        <v>0</v>
      </c>
      <c r="C82" s="144">
        <v>2</v>
      </c>
      <c r="D82" s="150">
        <v>0</v>
      </c>
      <c r="E82" s="150">
        <v>1</v>
      </c>
      <c r="F82" s="116">
        <v>0</v>
      </c>
      <c r="G82" s="116">
        <v>4</v>
      </c>
      <c r="H82" s="152">
        <v>0</v>
      </c>
      <c r="I82" s="152">
        <v>8</v>
      </c>
      <c r="J82" s="152">
        <v>0</v>
      </c>
      <c r="K82" s="152">
        <v>3</v>
      </c>
      <c r="L82" s="145">
        <f t="shared" si="4"/>
        <v>0</v>
      </c>
      <c r="M82" s="145">
        <f t="shared" si="5"/>
        <v>18</v>
      </c>
      <c r="N82" s="117"/>
      <c r="O82" s="118">
        <f t="shared" si="6"/>
        <v>0</v>
      </c>
      <c r="P82" s="118">
        <f t="shared" si="7"/>
        <v>0.00432087800241009</v>
      </c>
    </row>
    <row r="83" spans="1:16" ht="21.75" customHeight="1">
      <c r="A83" s="94" t="s">
        <v>128</v>
      </c>
      <c r="B83" s="144">
        <v>1</v>
      </c>
      <c r="C83" s="144">
        <v>2</v>
      </c>
      <c r="D83" s="150">
        <v>3</v>
      </c>
      <c r="E83" s="150">
        <v>5</v>
      </c>
      <c r="F83" s="116">
        <v>0</v>
      </c>
      <c r="G83" s="116">
        <v>6</v>
      </c>
      <c r="H83" s="152">
        <v>1</v>
      </c>
      <c r="I83" s="152">
        <v>4</v>
      </c>
      <c r="J83" s="152">
        <v>1</v>
      </c>
      <c r="K83" s="152">
        <v>2</v>
      </c>
      <c r="L83" s="145">
        <f t="shared" si="4"/>
        <v>6</v>
      </c>
      <c r="M83" s="145">
        <f t="shared" si="5"/>
        <v>19</v>
      </c>
      <c r="N83" s="117"/>
      <c r="O83" s="118">
        <f t="shared" si="6"/>
        <v>0.0016222485987827727</v>
      </c>
      <c r="P83" s="118">
        <f t="shared" si="7"/>
        <v>0.004560926780321761</v>
      </c>
    </row>
    <row r="84" spans="1:16" ht="21.75" customHeight="1">
      <c r="A84" s="166" t="s">
        <v>279</v>
      </c>
      <c r="B84" s="162">
        <v>233</v>
      </c>
      <c r="C84" s="162">
        <v>1686</v>
      </c>
      <c r="D84" s="162">
        <v>126</v>
      </c>
      <c r="E84" s="162">
        <v>1536</v>
      </c>
      <c r="F84" s="163">
        <v>106</v>
      </c>
      <c r="G84" s="163">
        <v>1720</v>
      </c>
      <c r="H84" s="164">
        <v>147</v>
      </c>
      <c r="I84" s="164">
        <v>2065</v>
      </c>
      <c r="J84" s="164">
        <v>133</v>
      </c>
      <c r="K84" s="164">
        <v>1992</v>
      </c>
      <c r="L84" s="163">
        <f t="shared" si="4"/>
        <v>745</v>
      </c>
      <c r="M84" s="163">
        <f t="shared" si="5"/>
        <v>8999</v>
      </c>
      <c r="N84" s="165"/>
      <c r="O84" s="118">
        <f t="shared" si="6"/>
        <v>0.20142920101552764</v>
      </c>
      <c r="P84" s="118">
        <f t="shared" si="7"/>
        <v>2.1601989524271334</v>
      </c>
    </row>
    <row r="85" spans="1:16" ht="21.75" customHeight="1">
      <c r="A85" s="94" t="s">
        <v>129</v>
      </c>
      <c r="B85" s="144">
        <v>0</v>
      </c>
      <c r="C85" s="144">
        <v>0</v>
      </c>
      <c r="D85" s="150">
        <v>1</v>
      </c>
      <c r="E85" s="150">
        <v>0</v>
      </c>
      <c r="F85" s="116">
        <v>0</v>
      </c>
      <c r="G85" s="116">
        <v>1</v>
      </c>
      <c r="H85" s="152">
        <v>0</v>
      </c>
      <c r="I85" s="152">
        <v>2</v>
      </c>
      <c r="J85" s="152">
        <v>0</v>
      </c>
      <c r="K85" s="152">
        <v>3</v>
      </c>
      <c r="L85" s="145">
        <f t="shared" si="4"/>
        <v>1</v>
      </c>
      <c r="M85" s="145">
        <f t="shared" si="5"/>
        <v>6</v>
      </c>
      <c r="N85" s="117"/>
      <c r="O85" s="118">
        <f t="shared" si="6"/>
        <v>0.00027037476646379546</v>
      </c>
      <c r="P85" s="118">
        <f t="shared" si="7"/>
        <v>0.00144029266747003</v>
      </c>
    </row>
    <row r="86" spans="1:16" ht="21.75" customHeight="1">
      <c r="A86" s="94" t="s">
        <v>130</v>
      </c>
      <c r="B86" s="144">
        <v>2</v>
      </c>
      <c r="C86" s="144">
        <v>51</v>
      </c>
      <c r="D86" s="150">
        <v>0</v>
      </c>
      <c r="E86" s="150">
        <v>41</v>
      </c>
      <c r="F86" s="116">
        <v>3</v>
      </c>
      <c r="G86" s="116">
        <v>49</v>
      </c>
      <c r="H86" s="152">
        <v>7</v>
      </c>
      <c r="I86" s="152">
        <v>34</v>
      </c>
      <c r="J86" s="152">
        <v>3</v>
      </c>
      <c r="K86" s="152">
        <v>40</v>
      </c>
      <c r="L86" s="145">
        <f t="shared" si="4"/>
        <v>15</v>
      </c>
      <c r="M86" s="145">
        <f t="shared" si="5"/>
        <v>215</v>
      </c>
      <c r="N86" s="117"/>
      <c r="O86" s="118">
        <f t="shared" si="6"/>
        <v>0.004055621496956932</v>
      </c>
      <c r="P86" s="118">
        <f t="shared" si="7"/>
        <v>0.05161048725100941</v>
      </c>
    </row>
    <row r="87" spans="1:16" ht="21.75" customHeight="1">
      <c r="A87" s="94" t="s">
        <v>131</v>
      </c>
      <c r="B87" s="144">
        <v>146</v>
      </c>
      <c r="C87" s="144">
        <v>170</v>
      </c>
      <c r="D87" s="150">
        <v>93</v>
      </c>
      <c r="E87" s="150">
        <v>309</v>
      </c>
      <c r="F87" s="116">
        <v>147</v>
      </c>
      <c r="G87" s="116">
        <v>164</v>
      </c>
      <c r="H87" s="152">
        <v>163</v>
      </c>
      <c r="I87" s="152">
        <v>153</v>
      </c>
      <c r="J87" s="152">
        <v>124</v>
      </c>
      <c r="K87" s="152">
        <v>137</v>
      </c>
      <c r="L87" s="145">
        <f t="shared" si="4"/>
        <v>673</v>
      </c>
      <c r="M87" s="145">
        <f t="shared" si="5"/>
        <v>933</v>
      </c>
      <c r="N87" s="117"/>
      <c r="O87" s="118">
        <f t="shared" si="6"/>
        <v>0.18196221783013433</v>
      </c>
      <c r="P87" s="118">
        <f t="shared" si="7"/>
        <v>0.22396550979158963</v>
      </c>
    </row>
    <row r="88" spans="1:16" ht="21.75" customHeight="1">
      <c r="A88" s="94" t="s">
        <v>132</v>
      </c>
      <c r="B88" s="144">
        <v>6</v>
      </c>
      <c r="C88" s="144">
        <v>4</v>
      </c>
      <c r="D88" s="150">
        <v>18</v>
      </c>
      <c r="E88" s="150">
        <v>6</v>
      </c>
      <c r="F88" s="116">
        <v>1</v>
      </c>
      <c r="G88" s="116">
        <v>7</v>
      </c>
      <c r="H88" s="152">
        <v>2</v>
      </c>
      <c r="I88" s="152">
        <v>3</v>
      </c>
      <c r="J88" s="152">
        <v>6</v>
      </c>
      <c r="K88" s="152">
        <v>8</v>
      </c>
      <c r="L88" s="145">
        <f t="shared" si="4"/>
        <v>33</v>
      </c>
      <c r="M88" s="145">
        <f t="shared" si="5"/>
        <v>28</v>
      </c>
      <c r="N88" s="117"/>
      <c r="O88" s="118">
        <f t="shared" si="6"/>
        <v>0.00892236729330525</v>
      </c>
      <c r="P88" s="118">
        <f t="shared" si="7"/>
        <v>0.006721365781526806</v>
      </c>
    </row>
    <row r="89" spans="1:16" ht="21.75" customHeight="1">
      <c r="A89" s="94" t="s">
        <v>133</v>
      </c>
      <c r="B89" s="144">
        <v>0</v>
      </c>
      <c r="C89" s="144">
        <v>2</v>
      </c>
      <c r="D89" s="150">
        <v>0</v>
      </c>
      <c r="E89" s="150">
        <v>1</v>
      </c>
      <c r="F89" s="116">
        <v>0</v>
      </c>
      <c r="G89" s="116">
        <v>0</v>
      </c>
      <c r="H89" s="152">
        <v>0</v>
      </c>
      <c r="I89" s="152">
        <v>0</v>
      </c>
      <c r="J89" s="152">
        <v>0</v>
      </c>
      <c r="K89" s="152">
        <v>0</v>
      </c>
      <c r="L89" s="145">
        <f t="shared" si="4"/>
        <v>0</v>
      </c>
      <c r="M89" s="145">
        <f t="shared" si="5"/>
        <v>3</v>
      </c>
      <c r="N89" s="117"/>
      <c r="O89" s="118">
        <f t="shared" si="6"/>
        <v>0</v>
      </c>
      <c r="P89" s="118">
        <f t="shared" si="7"/>
        <v>0.000720146333735015</v>
      </c>
    </row>
    <row r="90" spans="1:16" ht="21.75" customHeight="1">
      <c r="A90" s="94" t="s">
        <v>134</v>
      </c>
      <c r="B90" s="144">
        <v>5</v>
      </c>
      <c r="C90" s="144">
        <v>0</v>
      </c>
      <c r="D90" s="150">
        <v>1</v>
      </c>
      <c r="E90" s="150">
        <v>1</v>
      </c>
      <c r="F90" s="116">
        <v>0</v>
      </c>
      <c r="G90" s="116">
        <v>0</v>
      </c>
      <c r="H90" s="152">
        <v>1</v>
      </c>
      <c r="I90" s="152">
        <v>0</v>
      </c>
      <c r="J90" s="152">
        <v>1</v>
      </c>
      <c r="K90" s="152">
        <v>0</v>
      </c>
      <c r="L90" s="145">
        <f t="shared" si="4"/>
        <v>8</v>
      </c>
      <c r="M90" s="145">
        <f t="shared" si="5"/>
        <v>1</v>
      </c>
      <c r="N90" s="117"/>
      <c r="O90" s="118">
        <f t="shared" si="6"/>
        <v>0.0021629981317103637</v>
      </c>
      <c r="P90" s="118">
        <f t="shared" si="7"/>
        <v>0.00024004877791167163</v>
      </c>
    </row>
    <row r="91" spans="1:16" ht="21.75" customHeight="1">
      <c r="A91" s="94" t="s">
        <v>135</v>
      </c>
      <c r="B91" s="144">
        <v>0</v>
      </c>
      <c r="C91" s="144">
        <v>1</v>
      </c>
      <c r="D91" s="150">
        <v>1</v>
      </c>
      <c r="E91" s="150">
        <v>7</v>
      </c>
      <c r="F91" s="116">
        <v>2</v>
      </c>
      <c r="G91" s="116">
        <v>2</v>
      </c>
      <c r="H91" s="152">
        <v>3</v>
      </c>
      <c r="I91" s="152">
        <v>1</v>
      </c>
      <c r="J91" s="152">
        <v>1</v>
      </c>
      <c r="K91" s="152">
        <v>10</v>
      </c>
      <c r="L91" s="145">
        <f t="shared" si="4"/>
        <v>7</v>
      </c>
      <c r="M91" s="145">
        <f t="shared" si="5"/>
        <v>21</v>
      </c>
      <c r="N91" s="117"/>
      <c r="O91" s="118">
        <f t="shared" si="6"/>
        <v>0.0018926233652465684</v>
      </c>
      <c r="P91" s="118">
        <f t="shared" si="7"/>
        <v>0.005041024336145105</v>
      </c>
    </row>
    <row r="92" spans="1:16" ht="21.75" customHeight="1">
      <c r="A92" s="94" t="s">
        <v>136</v>
      </c>
      <c r="B92" s="144">
        <v>222</v>
      </c>
      <c r="C92" s="144">
        <v>55</v>
      </c>
      <c r="D92" s="150">
        <v>54</v>
      </c>
      <c r="E92" s="150">
        <v>60</v>
      </c>
      <c r="F92" s="116">
        <v>18</v>
      </c>
      <c r="G92" s="116">
        <v>130</v>
      </c>
      <c r="H92" s="152">
        <v>23</v>
      </c>
      <c r="I92" s="152">
        <v>102</v>
      </c>
      <c r="J92" s="152">
        <v>24</v>
      </c>
      <c r="K92" s="152">
        <v>122</v>
      </c>
      <c r="L92" s="145">
        <f t="shared" si="4"/>
        <v>341</v>
      </c>
      <c r="M92" s="145">
        <f t="shared" si="5"/>
        <v>469</v>
      </c>
      <c r="N92" s="117"/>
      <c r="O92" s="118">
        <f t="shared" si="6"/>
        <v>0.09219779536415425</v>
      </c>
      <c r="P92" s="118">
        <f t="shared" si="7"/>
        <v>0.112582876840574</v>
      </c>
    </row>
    <row r="93" spans="1:16" ht="21.75" customHeight="1">
      <c r="A93" s="94" t="s">
        <v>137</v>
      </c>
      <c r="B93" s="144">
        <v>285</v>
      </c>
      <c r="C93" s="144">
        <v>691</v>
      </c>
      <c r="D93" s="150">
        <v>171</v>
      </c>
      <c r="E93" s="150">
        <v>641</v>
      </c>
      <c r="F93" s="116">
        <v>253</v>
      </c>
      <c r="G93" s="116">
        <v>664</v>
      </c>
      <c r="H93" s="152">
        <v>246</v>
      </c>
      <c r="I93" s="152">
        <v>775</v>
      </c>
      <c r="J93" s="152">
        <v>255</v>
      </c>
      <c r="K93" s="152">
        <v>756</v>
      </c>
      <c r="L93" s="145">
        <f t="shared" si="4"/>
        <v>1210</v>
      </c>
      <c r="M93" s="145">
        <f t="shared" si="5"/>
        <v>3527</v>
      </c>
      <c r="N93" s="117"/>
      <c r="O93" s="118">
        <f t="shared" si="6"/>
        <v>0.3271534674211925</v>
      </c>
      <c r="P93" s="118">
        <f t="shared" si="7"/>
        <v>0.8466520396944659</v>
      </c>
    </row>
    <row r="94" spans="1:16" ht="21.75" customHeight="1">
      <c r="A94" s="94" t="s">
        <v>138</v>
      </c>
      <c r="B94" s="144">
        <v>652</v>
      </c>
      <c r="C94" s="144">
        <v>86</v>
      </c>
      <c r="D94" s="150">
        <v>409</v>
      </c>
      <c r="E94" s="150">
        <v>119</v>
      </c>
      <c r="F94" s="116">
        <v>792</v>
      </c>
      <c r="G94" s="116">
        <v>71</v>
      </c>
      <c r="H94" s="152">
        <v>695</v>
      </c>
      <c r="I94" s="152">
        <v>81</v>
      </c>
      <c r="J94" s="152">
        <v>586</v>
      </c>
      <c r="K94" s="152">
        <v>127</v>
      </c>
      <c r="L94" s="145">
        <f t="shared" si="4"/>
        <v>3134</v>
      </c>
      <c r="M94" s="145">
        <f t="shared" si="5"/>
        <v>484</v>
      </c>
      <c r="N94" s="117"/>
      <c r="O94" s="118">
        <f t="shared" si="6"/>
        <v>0.847354518097535</v>
      </c>
      <c r="P94" s="118">
        <f t="shared" si="7"/>
        <v>0.11618360850924908</v>
      </c>
    </row>
    <row r="95" spans="1:16" ht="21.75" customHeight="1">
      <c r="A95" s="94" t="s">
        <v>139</v>
      </c>
      <c r="B95" s="144">
        <v>3</v>
      </c>
      <c r="C95" s="144">
        <v>25</v>
      </c>
      <c r="D95" s="150">
        <v>1</v>
      </c>
      <c r="E95" s="150">
        <v>21</v>
      </c>
      <c r="F95" s="116">
        <v>7</v>
      </c>
      <c r="G95" s="116">
        <v>18</v>
      </c>
      <c r="H95" s="152">
        <v>12</v>
      </c>
      <c r="I95" s="152">
        <v>27</v>
      </c>
      <c r="J95" s="152">
        <v>2</v>
      </c>
      <c r="K95" s="152">
        <v>16</v>
      </c>
      <c r="L95" s="145">
        <f t="shared" si="4"/>
        <v>25</v>
      </c>
      <c r="M95" s="145">
        <f t="shared" si="5"/>
        <v>107</v>
      </c>
      <c r="N95" s="117"/>
      <c r="O95" s="118">
        <f t="shared" si="6"/>
        <v>0.006759369161594886</v>
      </c>
      <c r="P95" s="118">
        <f t="shared" si="7"/>
        <v>0.025685219236548866</v>
      </c>
    </row>
    <row r="96" spans="1:16" ht="21.75" customHeight="1">
      <c r="A96" s="94" t="s">
        <v>140</v>
      </c>
      <c r="B96" s="144">
        <v>27</v>
      </c>
      <c r="C96" s="144">
        <v>165</v>
      </c>
      <c r="D96" s="150">
        <v>31</v>
      </c>
      <c r="E96" s="150">
        <v>155</v>
      </c>
      <c r="F96" s="116">
        <v>10</v>
      </c>
      <c r="G96" s="116">
        <v>174</v>
      </c>
      <c r="H96" s="152">
        <v>5</v>
      </c>
      <c r="I96" s="152">
        <v>131</v>
      </c>
      <c r="J96" s="152">
        <v>8</v>
      </c>
      <c r="K96" s="152">
        <v>208</v>
      </c>
      <c r="L96" s="145">
        <f t="shared" si="4"/>
        <v>81</v>
      </c>
      <c r="M96" s="145">
        <f t="shared" si="5"/>
        <v>833</v>
      </c>
      <c r="N96" s="117"/>
      <c r="O96" s="118">
        <f t="shared" si="6"/>
        <v>0.021900356083567434</v>
      </c>
      <c r="P96" s="118">
        <f t="shared" si="7"/>
        <v>0.1999606320004225</v>
      </c>
    </row>
    <row r="97" spans="1:16" ht="21.75" customHeight="1">
      <c r="A97" s="94" t="s">
        <v>141</v>
      </c>
      <c r="B97" s="144">
        <v>3</v>
      </c>
      <c r="C97" s="144">
        <v>26</v>
      </c>
      <c r="D97" s="150">
        <v>3</v>
      </c>
      <c r="E97" s="150">
        <v>23</v>
      </c>
      <c r="F97" s="116">
        <v>0</v>
      </c>
      <c r="G97" s="116">
        <v>22</v>
      </c>
      <c r="H97" s="152">
        <v>3</v>
      </c>
      <c r="I97" s="152">
        <v>20</v>
      </c>
      <c r="J97" s="152">
        <v>1</v>
      </c>
      <c r="K97" s="152">
        <v>23</v>
      </c>
      <c r="L97" s="145">
        <f t="shared" si="4"/>
        <v>10</v>
      </c>
      <c r="M97" s="145">
        <f t="shared" si="5"/>
        <v>114</v>
      </c>
      <c r="N97" s="117"/>
      <c r="O97" s="118">
        <f t="shared" si="6"/>
        <v>0.0027037476646379547</v>
      </c>
      <c r="P97" s="118">
        <f t="shared" si="7"/>
        <v>0.027365560681930568</v>
      </c>
    </row>
    <row r="98" spans="1:16" ht="21.75" customHeight="1">
      <c r="A98" s="94" t="s">
        <v>142</v>
      </c>
      <c r="B98" s="144">
        <v>0</v>
      </c>
      <c r="C98" s="144">
        <v>1</v>
      </c>
      <c r="D98" s="150">
        <v>0</v>
      </c>
      <c r="E98" s="150">
        <v>1</v>
      </c>
      <c r="F98" s="116">
        <v>0</v>
      </c>
      <c r="G98" s="116">
        <v>0</v>
      </c>
      <c r="H98" s="152">
        <v>0</v>
      </c>
      <c r="I98" s="152">
        <v>1</v>
      </c>
      <c r="J98" s="152">
        <v>0</v>
      </c>
      <c r="K98" s="152">
        <v>1</v>
      </c>
      <c r="L98" s="145">
        <f t="shared" si="4"/>
        <v>0</v>
      </c>
      <c r="M98" s="145">
        <f t="shared" si="5"/>
        <v>4</v>
      </c>
      <c r="N98" s="117"/>
      <c r="O98" s="118">
        <f t="shared" si="6"/>
        <v>0</v>
      </c>
      <c r="P98" s="118">
        <f t="shared" si="7"/>
        <v>0.0009601951116466865</v>
      </c>
    </row>
    <row r="99" spans="1:16" ht="21.75" customHeight="1">
      <c r="A99" s="94" t="s">
        <v>143</v>
      </c>
      <c r="B99" s="144">
        <v>0</v>
      </c>
      <c r="C99" s="144">
        <v>0</v>
      </c>
      <c r="D99" s="150">
        <v>0</v>
      </c>
      <c r="E99" s="150">
        <v>1</v>
      </c>
      <c r="F99" s="116">
        <v>0</v>
      </c>
      <c r="G99" s="116">
        <v>0</v>
      </c>
      <c r="H99" s="152">
        <v>0</v>
      </c>
      <c r="I99" s="152">
        <v>0</v>
      </c>
      <c r="J99" s="152">
        <v>0</v>
      </c>
      <c r="K99" s="152">
        <v>0</v>
      </c>
      <c r="L99" s="145">
        <f t="shared" si="4"/>
        <v>0</v>
      </c>
      <c r="M99" s="145">
        <f t="shared" si="5"/>
        <v>1</v>
      </c>
      <c r="N99" s="117"/>
      <c r="O99" s="118">
        <f t="shared" si="6"/>
        <v>0</v>
      </c>
      <c r="P99" s="118">
        <f t="shared" si="7"/>
        <v>0.00024004877791167163</v>
      </c>
    </row>
    <row r="100" spans="1:16" ht="21.75" customHeight="1">
      <c r="A100" s="94" t="s">
        <v>144</v>
      </c>
      <c r="B100" s="144">
        <v>3</v>
      </c>
      <c r="C100" s="144">
        <v>179</v>
      </c>
      <c r="D100" s="150">
        <v>1</v>
      </c>
      <c r="E100" s="150">
        <v>172</v>
      </c>
      <c r="F100" s="116">
        <v>0</v>
      </c>
      <c r="G100" s="116">
        <v>192</v>
      </c>
      <c r="H100" s="152">
        <v>3</v>
      </c>
      <c r="I100" s="152">
        <v>202</v>
      </c>
      <c r="J100" s="152">
        <v>4</v>
      </c>
      <c r="K100" s="152">
        <v>185</v>
      </c>
      <c r="L100" s="145">
        <f t="shared" si="4"/>
        <v>11</v>
      </c>
      <c r="M100" s="145">
        <f t="shared" si="5"/>
        <v>930</v>
      </c>
      <c r="N100" s="117"/>
      <c r="O100" s="118">
        <f t="shared" si="6"/>
        <v>0.0029741224311017503</v>
      </c>
      <c r="P100" s="118">
        <f t="shared" si="7"/>
        <v>0.22324536345785465</v>
      </c>
    </row>
    <row r="101" spans="1:16" ht="21.75" customHeight="1">
      <c r="A101" s="94" t="s">
        <v>145</v>
      </c>
      <c r="B101" s="144">
        <v>0</v>
      </c>
      <c r="C101" s="144">
        <v>9</v>
      </c>
      <c r="D101" s="150">
        <v>0</v>
      </c>
      <c r="E101" s="150">
        <v>4</v>
      </c>
      <c r="F101" s="116">
        <v>0</v>
      </c>
      <c r="G101" s="116">
        <v>10</v>
      </c>
      <c r="H101" s="152">
        <v>0</v>
      </c>
      <c r="I101" s="152">
        <v>9</v>
      </c>
      <c r="J101" s="152">
        <v>0</v>
      </c>
      <c r="K101" s="152">
        <v>13</v>
      </c>
      <c r="L101" s="145">
        <f t="shared" si="4"/>
        <v>0</v>
      </c>
      <c r="M101" s="145">
        <f t="shared" si="5"/>
        <v>45</v>
      </c>
      <c r="N101" s="117"/>
      <c r="O101" s="118">
        <f t="shared" si="6"/>
        <v>0</v>
      </c>
      <c r="P101" s="118">
        <f t="shared" si="7"/>
        <v>0.010802195006025224</v>
      </c>
    </row>
    <row r="102" spans="1:16" ht="21.75" customHeight="1">
      <c r="A102" s="94" t="s">
        <v>146</v>
      </c>
      <c r="B102" s="144">
        <v>129</v>
      </c>
      <c r="C102" s="144">
        <v>273</v>
      </c>
      <c r="D102" s="150">
        <v>82</v>
      </c>
      <c r="E102" s="150">
        <v>201</v>
      </c>
      <c r="F102" s="116">
        <v>53</v>
      </c>
      <c r="G102" s="116">
        <v>396</v>
      </c>
      <c r="H102" s="152">
        <v>46</v>
      </c>
      <c r="I102" s="152">
        <v>310</v>
      </c>
      <c r="J102" s="152">
        <v>151</v>
      </c>
      <c r="K102" s="152">
        <v>476</v>
      </c>
      <c r="L102" s="145">
        <f t="shared" si="4"/>
        <v>461</v>
      </c>
      <c r="M102" s="145">
        <f t="shared" si="5"/>
        <v>1656</v>
      </c>
      <c r="N102" s="117"/>
      <c r="O102" s="118">
        <f t="shared" si="6"/>
        <v>0.12464276733980971</v>
      </c>
      <c r="P102" s="118">
        <f t="shared" si="7"/>
        <v>0.39752077622172827</v>
      </c>
    </row>
    <row r="103" spans="1:16" ht="21.75" customHeight="1">
      <c r="A103" s="161" t="s">
        <v>147</v>
      </c>
      <c r="B103" s="162">
        <v>3097</v>
      </c>
      <c r="C103" s="162">
        <v>1256</v>
      </c>
      <c r="D103" s="162">
        <v>2473</v>
      </c>
      <c r="E103" s="162">
        <v>1116</v>
      </c>
      <c r="F103" s="163">
        <v>2444</v>
      </c>
      <c r="G103" s="163">
        <v>1079</v>
      </c>
      <c r="H103" s="164">
        <v>1741</v>
      </c>
      <c r="I103" s="164">
        <v>917</v>
      </c>
      <c r="J103" s="164">
        <v>1666</v>
      </c>
      <c r="K103" s="164">
        <v>1028</v>
      </c>
      <c r="L103" s="163">
        <f t="shared" si="4"/>
        <v>11421</v>
      </c>
      <c r="M103" s="163">
        <f t="shared" si="5"/>
        <v>5396</v>
      </c>
      <c r="N103" s="165"/>
      <c r="O103" s="118">
        <f t="shared" si="6"/>
        <v>3.087950207783008</v>
      </c>
      <c r="P103" s="118">
        <f t="shared" si="7"/>
        <v>1.2953032056113802</v>
      </c>
    </row>
    <row r="104" spans="1:16" ht="21.75" customHeight="1">
      <c r="A104" s="94" t="s">
        <v>148</v>
      </c>
      <c r="B104" s="144">
        <v>3</v>
      </c>
      <c r="C104" s="144">
        <v>7</v>
      </c>
      <c r="D104" s="150">
        <v>202</v>
      </c>
      <c r="E104" s="150">
        <v>14</v>
      </c>
      <c r="F104" s="116">
        <v>0</v>
      </c>
      <c r="G104" s="116">
        <v>8</v>
      </c>
      <c r="H104" s="152">
        <v>1</v>
      </c>
      <c r="I104" s="152">
        <v>10</v>
      </c>
      <c r="J104" s="152">
        <v>2</v>
      </c>
      <c r="K104" s="152">
        <v>22</v>
      </c>
      <c r="L104" s="145">
        <f t="shared" si="4"/>
        <v>208</v>
      </c>
      <c r="M104" s="145">
        <f t="shared" si="5"/>
        <v>61</v>
      </c>
      <c r="N104" s="117"/>
      <c r="O104" s="118">
        <f t="shared" si="6"/>
        <v>0.056237951424469454</v>
      </c>
      <c r="P104" s="118">
        <f t="shared" si="7"/>
        <v>0.01464297545261197</v>
      </c>
    </row>
    <row r="105" spans="1:16" ht="21.75" customHeight="1">
      <c r="A105" s="94" t="s">
        <v>149</v>
      </c>
      <c r="B105" s="144">
        <v>22</v>
      </c>
      <c r="C105" s="144">
        <v>352</v>
      </c>
      <c r="D105" s="150">
        <v>27</v>
      </c>
      <c r="E105" s="150">
        <v>383</v>
      </c>
      <c r="F105" s="116">
        <v>19</v>
      </c>
      <c r="G105" s="116">
        <v>391</v>
      </c>
      <c r="H105" s="152">
        <v>11</v>
      </c>
      <c r="I105" s="152">
        <v>347</v>
      </c>
      <c r="J105" s="152">
        <v>27</v>
      </c>
      <c r="K105" s="152">
        <v>355</v>
      </c>
      <c r="L105" s="145">
        <f t="shared" si="4"/>
        <v>106</v>
      </c>
      <c r="M105" s="145">
        <f t="shared" si="5"/>
        <v>1828</v>
      </c>
      <c r="N105" s="117"/>
      <c r="O105" s="118">
        <f t="shared" si="6"/>
        <v>0.028659725245162318</v>
      </c>
      <c r="P105" s="118">
        <f t="shared" si="7"/>
        <v>0.43880916602253583</v>
      </c>
    </row>
    <row r="106" spans="1:16" ht="21.75" customHeight="1">
      <c r="A106" s="94" t="s">
        <v>150</v>
      </c>
      <c r="B106" s="144">
        <v>0</v>
      </c>
      <c r="C106" s="144">
        <v>9</v>
      </c>
      <c r="D106" s="150">
        <v>4</v>
      </c>
      <c r="E106" s="150">
        <v>8</v>
      </c>
      <c r="F106" s="116">
        <v>4</v>
      </c>
      <c r="G106" s="116">
        <v>3</v>
      </c>
      <c r="H106" s="152">
        <v>0</v>
      </c>
      <c r="I106" s="152">
        <v>4</v>
      </c>
      <c r="J106" s="152">
        <v>5</v>
      </c>
      <c r="K106" s="152">
        <v>7</v>
      </c>
      <c r="L106" s="145">
        <f t="shared" si="4"/>
        <v>13</v>
      </c>
      <c r="M106" s="145">
        <f t="shared" si="5"/>
        <v>31</v>
      </c>
      <c r="N106" s="117"/>
      <c r="O106" s="118">
        <f t="shared" si="6"/>
        <v>0.003514871964029341</v>
      </c>
      <c r="P106" s="118">
        <f t="shared" si="7"/>
        <v>0.007441512115261821</v>
      </c>
    </row>
    <row r="107" spans="1:16" ht="21.75" customHeight="1">
      <c r="A107" s="94" t="s">
        <v>151</v>
      </c>
      <c r="B107" s="144">
        <v>0</v>
      </c>
      <c r="C107" s="144">
        <v>0</v>
      </c>
      <c r="D107" s="150">
        <v>0</v>
      </c>
      <c r="E107" s="150">
        <v>0</v>
      </c>
      <c r="F107" s="116">
        <v>0</v>
      </c>
      <c r="G107" s="116">
        <v>0</v>
      </c>
      <c r="H107" s="152">
        <v>0</v>
      </c>
      <c r="I107" s="152">
        <v>0</v>
      </c>
      <c r="J107" s="152">
        <v>0</v>
      </c>
      <c r="K107" s="152">
        <v>0</v>
      </c>
      <c r="L107" s="145">
        <f t="shared" si="4"/>
        <v>0</v>
      </c>
      <c r="M107" s="145">
        <f t="shared" si="5"/>
        <v>0</v>
      </c>
      <c r="N107" s="117"/>
      <c r="O107" s="118">
        <f t="shared" si="6"/>
        <v>0</v>
      </c>
      <c r="P107" s="118">
        <f t="shared" si="7"/>
        <v>0</v>
      </c>
    </row>
    <row r="108" spans="1:16" ht="21.75" customHeight="1">
      <c r="A108" s="94" t="s">
        <v>152</v>
      </c>
      <c r="B108" s="144">
        <v>0</v>
      </c>
      <c r="C108" s="144">
        <v>20</v>
      </c>
      <c r="D108" s="150">
        <v>0</v>
      </c>
      <c r="E108" s="150">
        <v>3</v>
      </c>
      <c r="F108" s="116">
        <v>1</v>
      </c>
      <c r="G108" s="116">
        <v>15</v>
      </c>
      <c r="H108" s="152">
        <v>1</v>
      </c>
      <c r="I108" s="152">
        <v>2</v>
      </c>
      <c r="J108" s="152">
        <v>0</v>
      </c>
      <c r="K108" s="152">
        <v>0</v>
      </c>
      <c r="L108" s="145">
        <f t="shared" si="4"/>
        <v>2</v>
      </c>
      <c r="M108" s="145">
        <f t="shared" si="5"/>
        <v>40</v>
      </c>
      <c r="N108" s="117"/>
      <c r="O108" s="118">
        <f t="shared" si="6"/>
        <v>0.0005407495329275909</v>
      </c>
      <c r="P108" s="118">
        <f t="shared" si="7"/>
        <v>0.009601951116466867</v>
      </c>
    </row>
    <row r="109" spans="1:16" ht="21.75" customHeight="1">
      <c r="A109" s="94" t="s">
        <v>153</v>
      </c>
      <c r="B109" s="144">
        <v>4</v>
      </c>
      <c r="C109" s="144">
        <v>9</v>
      </c>
      <c r="D109" s="150">
        <v>1</v>
      </c>
      <c r="E109" s="150">
        <v>45</v>
      </c>
      <c r="F109" s="116">
        <v>5</v>
      </c>
      <c r="G109" s="116">
        <v>25</v>
      </c>
      <c r="H109" s="152">
        <v>0</v>
      </c>
      <c r="I109" s="152">
        <v>16</v>
      </c>
      <c r="J109" s="152">
        <v>2</v>
      </c>
      <c r="K109" s="152">
        <v>13</v>
      </c>
      <c r="L109" s="145">
        <f t="shared" si="4"/>
        <v>12</v>
      </c>
      <c r="M109" s="145">
        <f t="shared" si="5"/>
        <v>108</v>
      </c>
      <c r="N109" s="117"/>
      <c r="O109" s="118">
        <f t="shared" si="6"/>
        <v>0.0032444971975655454</v>
      </c>
      <c r="P109" s="118">
        <f t="shared" si="7"/>
        <v>0.025925268014460538</v>
      </c>
    </row>
    <row r="110" spans="1:16" ht="21.75" customHeight="1">
      <c r="A110" s="94" t="s">
        <v>154</v>
      </c>
      <c r="B110" s="144">
        <v>0</v>
      </c>
      <c r="C110" s="144">
        <v>0</v>
      </c>
      <c r="D110" s="150">
        <v>0</v>
      </c>
      <c r="E110" s="150">
        <v>0</v>
      </c>
      <c r="F110" s="116">
        <v>0</v>
      </c>
      <c r="G110" s="116">
        <v>2</v>
      </c>
      <c r="H110" s="152">
        <v>0</v>
      </c>
      <c r="I110" s="152">
        <v>0</v>
      </c>
      <c r="J110" s="152">
        <v>0</v>
      </c>
      <c r="K110" s="152">
        <v>0</v>
      </c>
      <c r="L110" s="145">
        <f t="shared" si="4"/>
        <v>0</v>
      </c>
      <c r="M110" s="145">
        <f t="shared" si="5"/>
        <v>2</v>
      </c>
      <c r="N110" s="117"/>
      <c r="O110" s="118">
        <f t="shared" si="6"/>
        <v>0</v>
      </c>
      <c r="P110" s="118">
        <f t="shared" si="7"/>
        <v>0.00048009755582334326</v>
      </c>
    </row>
    <row r="111" spans="1:16" ht="21.75" customHeight="1">
      <c r="A111" s="94" t="s">
        <v>155</v>
      </c>
      <c r="B111" s="144">
        <v>0</v>
      </c>
      <c r="C111" s="144">
        <v>1</v>
      </c>
      <c r="D111" s="150">
        <v>0</v>
      </c>
      <c r="E111" s="150">
        <v>4</v>
      </c>
      <c r="F111" s="116">
        <v>0</v>
      </c>
      <c r="G111" s="116">
        <v>0</v>
      </c>
      <c r="H111" s="152">
        <v>0</v>
      </c>
      <c r="I111" s="152">
        <v>2</v>
      </c>
      <c r="J111" s="152">
        <v>0</v>
      </c>
      <c r="K111" s="152">
        <v>1</v>
      </c>
      <c r="L111" s="145">
        <f t="shared" si="4"/>
        <v>0</v>
      </c>
      <c r="M111" s="145">
        <f t="shared" si="5"/>
        <v>8</v>
      </c>
      <c r="N111" s="117"/>
      <c r="O111" s="118">
        <f t="shared" si="6"/>
        <v>0</v>
      </c>
      <c r="P111" s="118">
        <f t="shared" si="7"/>
        <v>0.001920390223293373</v>
      </c>
    </row>
    <row r="112" spans="1:16" ht="21.75" customHeight="1">
      <c r="A112" s="94" t="s">
        <v>156</v>
      </c>
      <c r="B112" s="144">
        <v>1</v>
      </c>
      <c r="C112" s="144">
        <v>3</v>
      </c>
      <c r="D112" s="150">
        <v>4</v>
      </c>
      <c r="E112" s="150">
        <v>6</v>
      </c>
      <c r="F112" s="116">
        <v>4</v>
      </c>
      <c r="G112" s="116">
        <v>3</v>
      </c>
      <c r="H112" s="152">
        <v>0</v>
      </c>
      <c r="I112" s="152">
        <v>0</v>
      </c>
      <c r="J112" s="152">
        <v>4</v>
      </c>
      <c r="K112" s="152">
        <v>1</v>
      </c>
      <c r="L112" s="145">
        <f t="shared" si="4"/>
        <v>13</v>
      </c>
      <c r="M112" s="145">
        <f t="shared" si="5"/>
        <v>13</v>
      </c>
      <c r="N112" s="117"/>
      <c r="O112" s="118">
        <f t="shared" si="6"/>
        <v>0.003514871964029341</v>
      </c>
      <c r="P112" s="118">
        <f t="shared" si="7"/>
        <v>0.003120634112851731</v>
      </c>
    </row>
    <row r="113" spans="1:16" ht="21.75" customHeight="1">
      <c r="A113" s="94" t="s">
        <v>157</v>
      </c>
      <c r="B113" s="144">
        <v>1</v>
      </c>
      <c r="C113" s="144">
        <v>0</v>
      </c>
      <c r="D113" s="150">
        <v>0</v>
      </c>
      <c r="E113" s="150">
        <v>0</v>
      </c>
      <c r="F113" s="116">
        <v>0</v>
      </c>
      <c r="G113" s="116">
        <v>0</v>
      </c>
      <c r="H113" s="152">
        <v>1</v>
      </c>
      <c r="I113" s="152">
        <v>0</v>
      </c>
      <c r="J113" s="152">
        <v>0</v>
      </c>
      <c r="K113" s="152">
        <v>0</v>
      </c>
      <c r="L113" s="145">
        <f t="shared" si="4"/>
        <v>2</v>
      </c>
      <c r="M113" s="145">
        <f t="shared" si="5"/>
        <v>0</v>
      </c>
      <c r="N113" s="117"/>
      <c r="O113" s="118">
        <f t="shared" si="6"/>
        <v>0.0005407495329275909</v>
      </c>
      <c r="P113" s="118">
        <f t="shared" si="7"/>
        <v>0</v>
      </c>
    </row>
    <row r="114" spans="1:16" ht="21.75" customHeight="1">
      <c r="A114" s="94" t="s">
        <v>158</v>
      </c>
      <c r="B114" s="144">
        <v>0</v>
      </c>
      <c r="C114" s="144">
        <v>0</v>
      </c>
      <c r="D114" s="150">
        <v>0</v>
      </c>
      <c r="E114" s="150">
        <v>0</v>
      </c>
      <c r="F114" s="116">
        <v>0</v>
      </c>
      <c r="G114" s="116">
        <v>0</v>
      </c>
      <c r="H114" s="152">
        <v>0</v>
      </c>
      <c r="I114" s="152">
        <v>0</v>
      </c>
      <c r="J114" s="152">
        <v>0</v>
      </c>
      <c r="K114" s="152">
        <v>0</v>
      </c>
      <c r="L114" s="145">
        <f t="shared" si="4"/>
        <v>0</v>
      </c>
      <c r="M114" s="145">
        <f t="shared" si="5"/>
        <v>0</v>
      </c>
      <c r="N114" s="117"/>
      <c r="O114" s="118">
        <f t="shared" si="6"/>
        <v>0</v>
      </c>
      <c r="P114" s="118">
        <f t="shared" si="7"/>
        <v>0</v>
      </c>
    </row>
    <row r="115" spans="1:16" ht="21.75" customHeight="1">
      <c r="A115" s="94" t="s">
        <v>159</v>
      </c>
      <c r="B115" s="144">
        <v>0</v>
      </c>
      <c r="C115" s="144">
        <v>3</v>
      </c>
      <c r="D115" s="150">
        <v>0</v>
      </c>
      <c r="E115" s="150">
        <v>7</v>
      </c>
      <c r="F115" s="116">
        <v>0</v>
      </c>
      <c r="G115" s="116">
        <v>4</v>
      </c>
      <c r="H115" s="152">
        <v>0</v>
      </c>
      <c r="I115" s="152">
        <v>5</v>
      </c>
      <c r="J115" s="152">
        <v>0</v>
      </c>
      <c r="K115" s="152">
        <v>4</v>
      </c>
      <c r="L115" s="145">
        <f t="shared" si="4"/>
        <v>0</v>
      </c>
      <c r="M115" s="145">
        <f t="shared" si="5"/>
        <v>23</v>
      </c>
      <c r="N115" s="117"/>
      <c r="O115" s="118">
        <f t="shared" si="6"/>
        <v>0</v>
      </c>
      <c r="P115" s="118">
        <f t="shared" si="7"/>
        <v>0.005521121891968448</v>
      </c>
    </row>
    <row r="116" spans="1:16" ht="21.75" customHeight="1">
      <c r="A116" s="94" t="s">
        <v>160</v>
      </c>
      <c r="B116" s="144">
        <v>0</v>
      </c>
      <c r="C116" s="144">
        <v>15</v>
      </c>
      <c r="D116" s="150">
        <v>7</v>
      </c>
      <c r="E116" s="150">
        <v>22</v>
      </c>
      <c r="F116" s="116">
        <v>7</v>
      </c>
      <c r="G116" s="116">
        <v>12</v>
      </c>
      <c r="H116" s="152">
        <v>11</v>
      </c>
      <c r="I116" s="152">
        <v>20</v>
      </c>
      <c r="J116" s="152">
        <v>2</v>
      </c>
      <c r="K116" s="152">
        <v>23</v>
      </c>
      <c r="L116" s="145">
        <f t="shared" si="4"/>
        <v>27</v>
      </c>
      <c r="M116" s="145">
        <f t="shared" si="5"/>
        <v>92</v>
      </c>
      <c r="N116" s="117"/>
      <c r="O116" s="118">
        <f t="shared" si="6"/>
        <v>0.007300118694522478</v>
      </c>
      <c r="P116" s="118">
        <f t="shared" si="7"/>
        <v>0.022084487567873793</v>
      </c>
    </row>
    <row r="117" spans="1:16" ht="21.75" customHeight="1">
      <c r="A117" s="94" t="s">
        <v>161</v>
      </c>
      <c r="B117" s="144">
        <v>0</v>
      </c>
      <c r="C117" s="144">
        <v>1</v>
      </c>
      <c r="D117" s="150">
        <v>1</v>
      </c>
      <c r="E117" s="150">
        <v>0</v>
      </c>
      <c r="F117" s="116">
        <v>0</v>
      </c>
      <c r="G117" s="116">
        <v>1</v>
      </c>
      <c r="H117" s="152">
        <v>0</v>
      </c>
      <c r="I117" s="152">
        <v>1</v>
      </c>
      <c r="J117" s="152">
        <v>0</v>
      </c>
      <c r="K117" s="152">
        <v>1</v>
      </c>
      <c r="L117" s="145">
        <f t="shared" si="4"/>
        <v>1</v>
      </c>
      <c r="M117" s="145">
        <f t="shared" si="5"/>
        <v>4</v>
      </c>
      <c r="N117" s="117"/>
      <c r="O117" s="118">
        <f t="shared" si="6"/>
        <v>0.00027037476646379546</v>
      </c>
      <c r="P117" s="118">
        <f t="shared" si="7"/>
        <v>0.0009601951116466865</v>
      </c>
    </row>
    <row r="118" spans="1:16" ht="21.75" customHeight="1">
      <c r="A118" s="94" t="s">
        <v>162</v>
      </c>
      <c r="B118" s="144">
        <v>13</v>
      </c>
      <c r="C118" s="144">
        <v>7</v>
      </c>
      <c r="D118" s="150">
        <v>4</v>
      </c>
      <c r="E118" s="150">
        <v>4</v>
      </c>
      <c r="F118" s="116">
        <v>5</v>
      </c>
      <c r="G118" s="116">
        <v>0</v>
      </c>
      <c r="H118" s="152">
        <v>2</v>
      </c>
      <c r="I118" s="152">
        <v>3</v>
      </c>
      <c r="J118" s="152">
        <v>6</v>
      </c>
      <c r="K118" s="152">
        <v>0</v>
      </c>
      <c r="L118" s="145">
        <f t="shared" si="4"/>
        <v>30</v>
      </c>
      <c r="M118" s="145">
        <f t="shared" si="5"/>
        <v>14</v>
      </c>
      <c r="N118" s="117"/>
      <c r="O118" s="118">
        <f t="shared" si="6"/>
        <v>0.008111242993913864</v>
      </c>
      <c r="P118" s="118">
        <f t="shared" si="7"/>
        <v>0.003360682890763403</v>
      </c>
    </row>
    <row r="119" spans="1:16" ht="21.75" customHeight="1">
      <c r="A119" s="94" t="s">
        <v>163</v>
      </c>
      <c r="B119" s="144">
        <v>0</v>
      </c>
      <c r="C119" s="144">
        <v>0</v>
      </c>
      <c r="D119" s="150">
        <v>0</v>
      </c>
      <c r="E119" s="150">
        <v>3</v>
      </c>
      <c r="F119" s="116">
        <v>0</v>
      </c>
      <c r="G119" s="116">
        <v>4</v>
      </c>
      <c r="H119" s="152">
        <v>0</v>
      </c>
      <c r="I119" s="152">
        <v>0</v>
      </c>
      <c r="J119" s="152">
        <v>0</v>
      </c>
      <c r="K119" s="152">
        <v>1</v>
      </c>
      <c r="L119" s="145">
        <f t="shared" si="4"/>
        <v>0</v>
      </c>
      <c r="M119" s="145">
        <f t="shared" si="5"/>
        <v>8</v>
      </c>
      <c r="N119" s="117"/>
      <c r="O119" s="118">
        <f t="shared" si="6"/>
        <v>0</v>
      </c>
      <c r="P119" s="118">
        <f t="shared" si="7"/>
        <v>0.001920390223293373</v>
      </c>
    </row>
    <row r="120" spans="1:16" ht="21.75" customHeight="1">
      <c r="A120" s="94" t="s">
        <v>164</v>
      </c>
      <c r="B120" s="144">
        <v>0</v>
      </c>
      <c r="C120" s="144">
        <v>19</v>
      </c>
      <c r="D120" s="150">
        <v>0</v>
      </c>
      <c r="E120" s="150">
        <v>20</v>
      </c>
      <c r="F120" s="116">
        <v>0</v>
      </c>
      <c r="G120" s="116">
        <v>22</v>
      </c>
      <c r="H120" s="152">
        <v>0</v>
      </c>
      <c r="I120" s="152">
        <v>12</v>
      </c>
      <c r="J120" s="152">
        <v>0</v>
      </c>
      <c r="K120" s="152">
        <v>13</v>
      </c>
      <c r="L120" s="145">
        <f t="shared" si="4"/>
        <v>0</v>
      </c>
      <c r="M120" s="145">
        <f t="shared" si="5"/>
        <v>86</v>
      </c>
      <c r="N120" s="117"/>
      <c r="O120" s="118">
        <f t="shared" si="6"/>
        <v>0</v>
      </c>
      <c r="P120" s="118">
        <f t="shared" si="7"/>
        <v>0.020644194900403763</v>
      </c>
    </row>
    <row r="121" spans="1:16" ht="21.75" customHeight="1">
      <c r="A121" s="94" t="s">
        <v>165</v>
      </c>
      <c r="B121" s="144">
        <v>1</v>
      </c>
      <c r="C121" s="144">
        <v>14</v>
      </c>
      <c r="D121" s="150">
        <v>1</v>
      </c>
      <c r="E121" s="150">
        <v>6</v>
      </c>
      <c r="F121" s="116">
        <v>2</v>
      </c>
      <c r="G121" s="116">
        <v>10</v>
      </c>
      <c r="H121" s="152">
        <v>5</v>
      </c>
      <c r="I121" s="152">
        <v>6</v>
      </c>
      <c r="J121" s="152">
        <v>3</v>
      </c>
      <c r="K121" s="152">
        <v>4</v>
      </c>
      <c r="L121" s="145">
        <f t="shared" si="4"/>
        <v>12</v>
      </c>
      <c r="M121" s="145">
        <f t="shared" si="5"/>
        <v>40</v>
      </c>
      <c r="N121" s="117"/>
      <c r="O121" s="118">
        <f t="shared" si="6"/>
        <v>0.0032444971975655454</v>
      </c>
      <c r="P121" s="118">
        <f t="shared" si="7"/>
        <v>0.009601951116466867</v>
      </c>
    </row>
    <row r="122" spans="1:16" ht="21.75" customHeight="1">
      <c r="A122" s="94" t="s">
        <v>166</v>
      </c>
      <c r="B122" s="144">
        <v>0</v>
      </c>
      <c r="C122" s="144">
        <v>0</v>
      </c>
      <c r="D122" s="150">
        <v>0</v>
      </c>
      <c r="E122" s="150">
        <v>2</v>
      </c>
      <c r="F122" s="116">
        <v>0</v>
      </c>
      <c r="G122" s="116">
        <v>1</v>
      </c>
      <c r="H122" s="152">
        <v>0</v>
      </c>
      <c r="I122" s="152">
        <v>1</v>
      </c>
      <c r="J122" s="152">
        <v>0</v>
      </c>
      <c r="K122" s="152">
        <v>1</v>
      </c>
      <c r="L122" s="145">
        <f t="shared" si="4"/>
        <v>0</v>
      </c>
      <c r="M122" s="145">
        <f t="shared" si="5"/>
        <v>5</v>
      </c>
      <c r="N122" s="117"/>
      <c r="O122" s="118">
        <f t="shared" si="6"/>
        <v>0</v>
      </c>
      <c r="P122" s="118">
        <f t="shared" si="7"/>
        <v>0.0012002438895583583</v>
      </c>
    </row>
    <row r="123" spans="1:16" ht="21.75" customHeight="1">
      <c r="A123" s="94" t="s">
        <v>167</v>
      </c>
      <c r="B123" s="144">
        <v>3</v>
      </c>
      <c r="C123" s="144">
        <v>11</v>
      </c>
      <c r="D123" s="150">
        <v>0</v>
      </c>
      <c r="E123" s="150">
        <v>17</v>
      </c>
      <c r="F123" s="116">
        <v>1</v>
      </c>
      <c r="G123" s="116">
        <v>54</v>
      </c>
      <c r="H123" s="152">
        <v>3</v>
      </c>
      <c r="I123" s="152">
        <v>18</v>
      </c>
      <c r="J123" s="152">
        <v>6</v>
      </c>
      <c r="K123" s="152">
        <v>19</v>
      </c>
      <c r="L123" s="145">
        <f t="shared" si="4"/>
        <v>13</v>
      </c>
      <c r="M123" s="145">
        <f t="shared" si="5"/>
        <v>119</v>
      </c>
      <c r="N123" s="117"/>
      <c r="O123" s="118">
        <f t="shared" si="6"/>
        <v>0.003514871964029341</v>
      </c>
      <c r="P123" s="118">
        <f t="shared" si="7"/>
        <v>0.02856580457148893</v>
      </c>
    </row>
    <row r="124" spans="1:16" ht="21.75" customHeight="1">
      <c r="A124" s="94" t="s">
        <v>168</v>
      </c>
      <c r="B124" s="144">
        <v>0</v>
      </c>
      <c r="C124" s="144">
        <v>0</v>
      </c>
      <c r="D124" s="150">
        <v>0</v>
      </c>
      <c r="E124" s="150">
        <v>0</v>
      </c>
      <c r="F124" s="116">
        <v>0</v>
      </c>
      <c r="G124" s="116">
        <v>0</v>
      </c>
      <c r="H124" s="152">
        <v>0</v>
      </c>
      <c r="I124" s="152">
        <v>1</v>
      </c>
      <c r="J124" s="152">
        <v>0</v>
      </c>
      <c r="K124" s="152">
        <v>0</v>
      </c>
      <c r="L124" s="145">
        <f t="shared" si="4"/>
        <v>0</v>
      </c>
      <c r="M124" s="145">
        <f t="shared" si="5"/>
        <v>1</v>
      </c>
      <c r="N124" s="117"/>
      <c r="O124" s="118">
        <f t="shared" si="6"/>
        <v>0</v>
      </c>
      <c r="P124" s="118">
        <f t="shared" si="7"/>
        <v>0.00024004877791167163</v>
      </c>
    </row>
    <row r="125" spans="1:16" ht="21.75" customHeight="1">
      <c r="A125" s="94" t="s">
        <v>169</v>
      </c>
      <c r="B125" s="144">
        <v>0</v>
      </c>
      <c r="C125" s="144">
        <v>0</v>
      </c>
      <c r="D125" s="150">
        <v>0</v>
      </c>
      <c r="E125" s="150">
        <v>0</v>
      </c>
      <c r="F125" s="116">
        <v>0</v>
      </c>
      <c r="G125" s="116">
        <v>2</v>
      </c>
      <c r="H125" s="152">
        <v>0</v>
      </c>
      <c r="I125" s="152">
        <v>1</v>
      </c>
      <c r="J125" s="152">
        <v>0</v>
      </c>
      <c r="K125" s="152">
        <v>1</v>
      </c>
      <c r="L125" s="145">
        <f t="shared" si="4"/>
        <v>0</v>
      </c>
      <c r="M125" s="145">
        <f t="shared" si="5"/>
        <v>4</v>
      </c>
      <c r="N125" s="117"/>
      <c r="O125" s="118">
        <f t="shared" si="6"/>
        <v>0</v>
      </c>
      <c r="P125" s="118">
        <f t="shared" si="7"/>
        <v>0.0009601951116466865</v>
      </c>
    </row>
    <row r="126" spans="1:16" ht="21.75" customHeight="1">
      <c r="A126" s="94" t="s">
        <v>170</v>
      </c>
      <c r="B126" s="144">
        <v>0</v>
      </c>
      <c r="C126" s="144">
        <v>1</v>
      </c>
      <c r="D126" s="150">
        <v>0</v>
      </c>
      <c r="E126" s="150">
        <v>0</v>
      </c>
      <c r="F126" s="116">
        <v>0</v>
      </c>
      <c r="G126" s="116">
        <v>1</v>
      </c>
      <c r="H126" s="152">
        <v>0</v>
      </c>
      <c r="I126" s="152">
        <v>5</v>
      </c>
      <c r="J126" s="152">
        <v>0</v>
      </c>
      <c r="K126" s="152">
        <v>0</v>
      </c>
      <c r="L126" s="145">
        <f t="shared" si="4"/>
        <v>0</v>
      </c>
      <c r="M126" s="145">
        <f t="shared" si="5"/>
        <v>7</v>
      </c>
      <c r="N126" s="117"/>
      <c r="O126" s="118">
        <f t="shared" si="6"/>
        <v>0</v>
      </c>
      <c r="P126" s="118">
        <f t="shared" si="7"/>
        <v>0.0016803414453817015</v>
      </c>
    </row>
    <row r="127" spans="1:16" ht="21.75" customHeight="1">
      <c r="A127" s="94" t="s">
        <v>171</v>
      </c>
      <c r="B127" s="144">
        <v>1</v>
      </c>
      <c r="C127" s="144">
        <v>9</v>
      </c>
      <c r="D127" s="150">
        <v>0</v>
      </c>
      <c r="E127" s="150">
        <v>1</v>
      </c>
      <c r="F127" s="116">
        <v>0</v>
      </c>
      <c r="G127" s="116">
        <v>1</v>
      </c>
      <c r="H127" s="152">
        <v>1</v>
      </c>
      <c r="I127" s="152">
        <v>3</v>
      </c>
      <c r="J127" s="152">
        <v>2</v>
      </c>
      <c r="K127" s="152">
        <v>6</v>
      </c>
      <c r="L127" s="145">
        <f t="shared" si="4"/>
        <v>4</v>
      </c>
      <c r="M127" s="145">
        <f t="shared" si="5"/>
        <v>20</v>
      </c>
      <c r="N127" s="117"/>
      <c r="O127" s="118">
        <f t="shared" si="6"/>
        <v>0.0010814990658551819</v>
      </c>
      <c r="P127" s="118">
        <f t="shared" si="7"/>
        <v>0.004800975558233433</v>
      </c>
    </row>
    <row r="128" spans="1:16" ht="21.75" customHeight="1">
      <c r="A128" s="94" t="s">
        <v>172</v>
      </c>
      <c r="B128" s="144">
        <v>0</v>
      </c>
      <c r="C128" s="144">
        <v>0</v>
      </c>
      <c r="D128" s="150">
        <v>0</v>
      </c>
      <c r="E128" s="150">
        <v>0</v>
      </c>
      <c r="F128" s="116">
        <v>0</v>
      </c>
      <c r="G128" s="116">
        <v>0</v>
      </c>
      <c r="H128" s="152">
        <v>0</v>
      </c>
      <c r="I128" s="152">
        <v>0</v>
      </c>
      <c r="J128" s="152">
        <v>0</v>
      </c>
      <c r="K128" s="152">
        <v>0</v>
      </c>
      <c r="L128" s="145">
        <f t="shared" si="4"/>
        <v>0</v>
      </c>
      <c r="M128" s="145">
        <f t="shared" si="5"/>
        <v>0</v>
      </c>
      <c r="N128" s="117"/>
      <c r="O128" s="118">
        <f t="shared" si="6"/>
        <v>0</v>
      </c>
      <c r="P128" s="118">
        <f t="shared" si="7"/>
        <v>0</v>
      </c>
    </row>
    <row r="129" spans="1:16" ht="21.75" customHeight="1">
      <c r="A129" s="94" t="s">
        <v>173</v>
      </c>
      <c r="B129" s="144">
        <v>0</v>
      </c>
      <c r="C129" s="144">
        <v>0</v>
      </c>
      <c r="D129" s="150">
        <v>0</v>
      </c>
      <c r="E129" s="150">
        <v>0</v>
      </c>
      <c r="F129" s="116">
        <v>0</v>
      </c>
      <c r="G129" s="116">
        <v>0</v>
      </c>
      <c r="H129" s="152">
        <v>0</v>
      </c>
      <c r="I129" s="152">
        <v>0</v>
      </c>
      <c r="J129" s="152">
        <v>0</v>
      </c>
      <c r="K129" s="152">
        <v>0</v>
      </c>
      <c r="L129" s="145">
        <f t="shared" si="4"/>
        <v>0</v>
      </c>
      <c r="M129" s="145">
        <f t="shared" si="5"/>
        <v>0</v>
      </c>
      <c r="N129" s="117"/>
      <c r="O129" s="118">
        <f t="shared" si="6"/>
        <v>0</v>
      </c>
      <c r="P129" s="118">
        <f t="shared" si="7"/>
        <v>0</v>
      </c>
    </row>
    <row r="130" spans="1:16" ht="21.75" customHeight="1">
      <c r="A130" s="94" t="s">
        <v>174</v>
      </c>
      <c r="B130" s="144">
        <v>0</v>
      </c>
      <c r="C130" s="144">
        <v>6</v>
      </c>
      <c r="D130" s="150">
        <v>2</v>
      </c>
      <c r="E130" s="150">
        <v>7</v>
      </c>
      <c r="F130" s="116">
        <v>2</v>
      </c>
      <c r="G130" s="116">
        <v>11</v>
      </c>
      <c r="H130" s="152">
        <v>0</v>
      </c>
      <c r="I130" s="152">
        <v>6</v>
      </c>
      <c r="J130" s="152">
        <v>0</v>
      </c>
      <c r="K130" s="152">
        <v>4</v>
      </c>
      <c r="L130" s="145">
        <f t="shared" si="4"/>
        <v>4</v>
      </c>
      <c r="M130" s="145">
        <f t="shared" si="5"/>
        <v>34</v>
      </c>
      <c r="N130" s="117"/>
      <c r="O130" s="118">
        <f t="shared" si="6"/>
        <v>0.0010814990658551819</v>
      </c>
      <c r="P130" s="118">
        <f t="shared" si="7"/>
        <v>0.008161658448996837</v>
      </c>
    </row>
    <row r="131" spans="1:16" ht="21.75" customHeight="1">
      <c r="A131" s="94" t="s">
        <v>175</v>
      </c>
      <c r="B131" s="144">
        <v>0</v>
      </c>
      <c r="C131" s="144">
        <v>0</v>
      </c>
      <c r="D131" s="150">
        <v>0</v>
      </c>
      <c r="E131" s="150">
        <v>1</v>
      </c>
      <c r="F131" s="116">
        <v>0</v>
      </c>
      <c r="G131" s="116">
        <v>0</v>
      </c>
      <c r="H131" s="152">
        <v>0</v>
      </c>
      <c r="I131" s="152">
        <v>0</v>
      </c>
      <c r="J131" s="152">
        <v>0</v>
      </c>
      <c r="K131" s="152">
        <v>0</v>
      </c>
      <c r="L131" s="145">
        <f t="shared" si="4"/>
        <v>0</v>
      </c>
      <c r="M131" s="145">
        <f t="shared" si="5"/>
        <v>1</v>
      </c>
      <c r="N131" s="117"/>
      <c r="O131" s="118">
        <f t="shared" si="6"/>
        <v>0</v>
      </c>
      <c r="P131" s="118">
        <f t="shared" si="7"/>
        <v>0.00024004877791167163</v>
      </c>
    </row>
    <row r="132" spans="1:16" ht="21.75" customHeight="1">
      <c r="A132" s="94" t="s">
        <v>176</v>
      </c>
      <c r="B132" s="144">
        <v>0</v>
      </c>
      <c r="C132" s="144">
        <v>1</v>
      </c>
      <c r="D132" s="150">
        <v>0</v>
      </c>
      <c r="E132" s="150">
        <v>0</v>
      </c>
      <c r="F132" s="116">
        <v>0</v>
      </c>
      <c r="G132" s="116">
        <v>1</v>
      </c>
      <c r="H132" s="152">
        <v>0</v>
      </c>
      <c r="I132" s="152">
        <v>1</v>
      </c>
      <c r="J132" s="152">
        <v>0</v>
      </c>
      <c r="K132" s="152">
        <v>0</v>
      </c>
      <c r="L132" s="145">
        <f t="shared" si="4"/>
        <v>0</v>
      </c>
      <c r="M132" s="145">
        <f t="shared" si="5"/>
        <v>3</v>
      </c>
      <c r="N132" s="117"/>
      <c r="O132" s="118">
        <f t="shared" si="6"/>
        <v>0</v>
      </c>
      <c r="P132" s="118">
        <f t="shared" si="7"/>
        <v>0.000720146333735015</v>
      </c>
    </row>
    <row r="133" spans="1:16" ht="21.75" customHeight="1">
      <c r="A133" s="94" t="s">
        <v>177</v>
      </c>
      <c r="B133" s="144">
        <v>0</v>
      </c>
      <c r="C133" s="144">
        <v>1</v>
      </c>
      <c r="D133" s="150">
        <v>0</v>
      </c>
      <c r="E133" s="150">
        <v>0</v>
      </c>
      <c r="F133" s="116">
        <v>0</v>
      </c>
      <c r="G133" s="116">
        <v>2</v>
      </c>
      <c r="H133" s="152">
        <v>0</v>
      </c>
      <c r="I133" s="152">
        <v>1</v>
      </c>
      <c r="J133" s="152">
        <v>0</v>
      </c>
      <c r="K133" s="152">
        <v>3</v>
      </c>
      <c r="L133" s="145">
        <f t="shared" si="4"/>
        <v>0</v>
      </c>
      <c r="M133" s="145">
        <f t="shared" si="5"/>
        <v>7</v>
      </c>
      <c r="N133" s="117"/>
      <c r="O133" s="118">
        <f t="shared" si="6"/>
        <v>0</v>
      </c>
      <c r="P133" s="118">
        <f t="shared" si="7"/>
        <v>0.0016803414453817015</v>
      </c>
    </row>
    <row r="134" spans="1:16" ht="21.75" customHeight="1">
      <c r="A134" s="94" t="s">
        <v>178</v>
      </c>
      <c r="B134" s="144">
        <v>1322</v>
      </c>
      <c r="C134" s="144">
        <v>1211</v>
      </c>
      <c r="D134" s="150">
        <v>1337</v>
      </c>
      <c r="E134" s="150">
        <v>949</v>
      </c>
      <c r="F134" s="116">
        <v>1345</v>
      </c>
      <c r="G134" s="116">
        <v>1229</v>
      </c>
      <c r="H134" s="152">
        <v>1158</v>
      </c>
      <c r="I134" s="152">
        <v>1211</v>
      </c>
      <c r="J134" s="152">
        <v>1586</v>
      </c>
      <c r="K134" s="152">
        <v>1241</v>
      </c>
      <c r="L134" s="145">
        <f t="shared" si="4"/>
        <v>6748</v>
      </c>
      <c r="M134" s="145">
        <f t="shared" si="5"/>
        <v>5841</v>
      </c>
      <c r="N134" s="117"/>
      <c r="O134" s="118">
        <f t="shared" si="6"/>
        <v>1.8244889240976918</v>
      </c>
      <c r="P134" s="118">
        <f t="shared" si="7"/>
        <v>1.402124911782074</v>
      </c>
    </row>
    <row r="135" spans="1:16" ht="21.75" customHeight="1">
      <c r="A135" s="94" t="s">
        <v>179</v>
      </c>
      <c r="B135" s="144">
        <v>0</v>
      </c>
      <c r="C135" s="144">
        <v>0</v>
      </c>
      <c r="D135" s="150">
        <v>0</v>
      </c>
      <c r="E135" s="150">
        <v>1</v>
      </c>
      <c r="F135" s="116">
        <v>1</v>
      </c>
      <c r="G135" s="116">
        <v>0</v>
      </c>
      <c r="H135" s="152">
        <v>0</v>
      </c>
      <c r="I135" s="152">
        <v>0</v>
      </c>
      <c r="J135" s="152">
        <v>0</v>
      </c>
      <c r="K135" s="152">
        <v>0</v>
      </c>
      <c r="L135" s="145">
        <f t="shared" si="4"/>
        <v>1</v>
      </c>
      <c r="M135" s="145">
        <f t="shared" si="5"/>
        <v>1</v>
      </c>
      <c r="N135" s="117"/>
      <c r="O135" s="118">
        <f t="shared" si="6"/>
        <v>0.00027037476646379546</v>
      </c>
      <c r="P135" s="118">
        <f t="shared" si="7"/>
        <v>0.00024004877791167163</v>
      </c>
    </row>
    <row r="136" spans="1:16" ht="21.75" customHeight="1">
      <c r="A136" s="94" t="s">
        <v>180</v>
      </c>
      <c r="B136" s="144">
        <v>0</v>
      </c>
      <c r="C136" s="144">
        <v>2</v>
      </c>
      <c r="D136" s="150">
        <v>0</v>
      </c>
      <c r="E136" s="150">
        <v>0</v>
      </c>
      <c r="F136" s="116">
        <v>0</v>
      </c>
      <c r="G136" s="116">
        <v>2</v>
      </c>
      <c r="H136" s="152">
        <v>0</v>
      </c>
      <c r="I136" s="152">
        <v>2</v>
      </c>
      <c r="J136" s="152">
        <v>0</v>
      </c>
      <c r="K136" s="152">
        <v>1</v>
      </c>
      <c r="L136" s="145">
        <f t="shared" si="4"/>
        <v>0</v>
      </c>
      <c r="M136" s="145">
        <f t="shared" si="5"/>
        <v>7</v>
      </c>
      <c r="N136" s="117"/>
      <c r="O136" s="118">
        <f t="shared" si="6"/>
        <v>0</v>
      </c>
      <c r="P136" s="118">
        <f t="shared" si="7"/>
        <v>0.0016803414453817015</v>
      </c>
    </row>
    <row r="137" spans="1:16" ht="21.75" customHeight="1">
      <c r="A137" s="94" t="s">
        <v>181</v>
      </c>
      <c r="B137" s="144">
        <v>0</v>
      </c>
      <c r="C137" s="144">
        <v>0</v>
      </c>
      <c r="D137" s="150">
        <v>0</v>
      </c>
      <c r="E137" s="150">
        <v>1</v>
      </c>
      <c r="F137" s="116">
        <v>1</v>
      </c>
      <c r="G137" s="116">
        <v>2</v>
      </c>
      <c r="H137" s="152">
        <v>0</v>
      </c>
      <c r="I137" s="152">
        <v>0</v>
      </c>
      <c r="J137" s="152">
        <v>0</v>
      </c>
      <c r="K137" s="152">
        <v>0</v>
      </c>
      <c r="L137" s="145">
        <f aca="true" t="shared" si="8" ref="L137:L200">+B137+D137+F137+H137+J137</f>
        <v>1</v>
      </c>
      <c r="M137" s="145">
        <f aca="true" t="shared" si="9" ref="M137:M200">+C137+E137+G137+I137+K137</f>
        <v>3</v>
      </c>
      <c r="N137" s="117"/>
      <c r="O137" s="118">
        <f aca="true" t="shared" si="10" ref="O137:O200">+L137/L$232*100</f>
        <v>0.00027037476646379546</v>
      </c>
      <c r="P137" s="118">
        <f aca="true" t="shared" si="11" ref="P137:P200">+M137/M$232*100</f>
        <v>0.000720146333735015</v>
      </c>
    </row>
    <row r="138" spans="1:16" ht="21.75" customHeight="1">
      <c r="A138" s="94" t="s">
        <v>182</v>
      </c>
      <c r="B138" s="144">
        <v>0</v>
      </c>
      <c r="C138" s="144">
        <v>0</v>
      </c>
      <c r="D138" s="150">
        <v>0</v>
      </c>
      <c r="E138" s="150">
        <v>0</v>
      </c>
      <c r="F138" s="116">
        <v>0</v>
      </c>
      <c r="G138" s="116">
        <v>1</v>
      </c>
      <c r="H138" s="152">
        <v>0</v>
      </c>
      <c r="I138" s="152">
        <v>0</v>
      </c>
      <c r="J138" s="152">
        <v>0</v>
      </c>
      <c r="K138" s="152">
        <v>0</v>
      </c>
      <c r="L138" s="145">
        <f t="shared" si="8"/>
        <v>0</v>
      </c>
      <c r="M138" s="145">
        <f t="shared" si="9"/>
        <v>1</v>
      </c>
      <c r="N138" s="117"/>
      <c r="O138" s="118">
        <f t="shared" si="10"/>
        <v>0</v>
      </c>
      <c r="P138" s="118">
        <f t="shared" si="11"/>
        <v>0.00024004877791167163</v>
      </c>
    </row>
    <row r="139" spans="1:16" ht="21.75" customHeight="1">
      <c r="A139" s="94" t="s">
        <v>183</v>
      </c>
      <c r="B139" s="144">
        <v>1</v>
      </c>
      <c r="C139" s="144">
        <v>2</v>
      </c>
      <c r="D139" s="150">
        <v>0</v>
      </c>
      <c r="E139" s="150">
        <v>0</v>
      </c>
      <c r="F139" s="116">
        <v>0</v>
      </c>
      <c r="G139" s="116">
        <v>6</v>
      </c>
      <c r="H139" s="152">
        <v>0</v>
      </c>
      <c r="I139" s="152">
        <v>5</v>
      </c>
      <c r="J139" s="152">
        <v>0</v>
      </c>
      <c r="K139" s="152">
        <v>1</v>
      </c>
      <c r="L139" s="145">
        <f t="shared" si="8"/>
        <v>1</v>
      </c>
      <c r="M139" s="145">
        <f t="shared" si="9"/>
        <v>14</v>
      </c>
      <c r="N139" s="117"/>
      <c r="O139" s="118">
        <f t="shared" si="10"/>
        <v>0.00027037476646379546</v>
      </c>
      <c r="P139" s="118">
        <f t="shared" si="11"/>
        <v>0.003360682890763403</v>
      </c>
    </row>
    <row r="140" spans="1:16" ht="21.75" customHeight="1">
      <c r="A140" s="94" t="s">
        <v>184</v>
      </c>
      <c r="B140" s="144">
        <v>0</v>
      </c>
      <c r="C140" s="144">
        <v>7</v>
      </c>
      <c r="D140" s="150">
        <v>0</v>
      </c>
      <c r="E140" s="150">
        <v>2</v>
      </c>
      <c r="F140" s="116">
        <v>0</v>
      </c>
      <c r="G140" s="116">
        <v>26</v>
      </c>
      <c r="H140" s="152">
        <v>0</v>
      </c>
      <c r="I140" s="152">
        <v>10</v>
      </c>
      <c r="J140" s="152">
        <v>1</v>
      </c>
      <c r="K140" s="152">
        <v>5</v>
      </c>
      <c r="L140" s="145">
        <f t="shared" si="8"/>
        <v>1</v>
      </c>
      <c r="M140" s="145">
        <f t="shared" si="9"/>
        <v>50</v>
      </c>
      <c r="N140" s="117"/>
      <c r="O140" s="118">
        <f t="shared" si="10"/>
        <v>0.00027037476646379546</v>
      </c>
      <c r="P140" s="118">
        <f t="shared" si="11"/>
        <v>0.012002438895583584</v>
      </c>
    </row>
    <row r="141" spans="1:16" ht="21.75" customHeight="1">
      <c r="A141" s="94" t="s">
        <v>185</v>
      </c>
      <c r="B141" s="144">
        <v>0</v>
      </c>
      <c r="C141" s="144">
        <v>2</v>
      </c>
      <c r="D141" s="150">
        <v>0</v>
      </c>
      <c r="E141" s="150">
        <v>2</v>
      </c>
      <c r="F141" s="116">
        <v>0</v>
      </c>
      <c r="G141" s="116">
        <v>1</v>
      </c>
      <c r="H141" s="152">
        <v>0</v>
      </c>
      <c r="I141" s="152">
        <v>1</v>
      </c>
      <c r="J141" s="152">
        <v>0</v>
      </c>
      <c r="K141" s="152">
        <v>1</v>
      </c>
      <c r="L141" s="145">
        <f t="shared" si="8"/>
        <v>0</v>
      </c>
      <c r="M141" s="145">
        <f t="shared" si="9"/>
        <v>7</v>
      </c>
      <c r="N141" s="117"/>
      <c r="O141" s="118">
        <f t="shared" si="10"/>
        <v>0</v>
      </c>
      <c r="P141" s="118">
        <f t="shared" si="11"/>
        <v>0.0016803414453817015</v>
      </c>
    </row>
    <row r="142" spans="1:16" ht="21.75" customHeight="1">
      <c r="A142" s="94" t="s">
        <v>186</v>
      </c>
      <c r="B142" s="144">
        <v>0</v>
      </c>
      <c r="C142" s="144">
        <v>0</v>
      </c>
      <c r="D142" s="150">
        <v>0</v>
      </c>
      <c r="E142" s="150">
        <v>0</v>
      </c>
      <c r="F142" s="116">
        <v>0</v>
      </c>
      <c r="G142" s="116">
        <v>0</v>
      </c>
      <c r="H142" s="152">
        <v>0</v>
      </c>
      <c r="I142" s="152">
        <v>0</v>
      </c>
      <c r="J142" s="152">
        <v>0</v>
      </c>
      <c r="K142" s="152">
        <v>0</v>
      </c>
      <c r="L142" s="145">
        <f t="shared" si="8"/>
        <v>0</v>
      </c>
      <c r="M142" s="145">
        <f t="shared" si="9"/>
        <v>0</v>
      </c>
      <c r="N142" s="117"/>
      <c r="O142" s="118">
        <f t="shared" si="10"/>
        <v>0</v>
      </c>
      <c r="P142" s="118">
        <f t="shared" si="11"/>
        <v>0</v>
      </c>
    </row>
    <row r="143" spans="1:16" ht="21.75" customHeight="1">
      <c r="A143" s="94" t="s">
        <v>187</v>
      </c>
      <c r="B143" s="144">
        <v>0</v>
      </c>
      <c r="C143" s="144">
        <v>23</v>
      </c>
      <c r="D143" s="150">
        <v>0</v>
      </c>
      <c r="E143" s="150">
        <v>6</v>
      </c>
      <c r="F143" s="116">
        <v>0</v>
      </c>
      <c r="G143" s="116">
        <v>23</v>
      </c>
      <c r="H143" s="152">
        <v>0</v>
      </c>
      <c r="I143" s="152">
        <v>15</v>
      </c>
      <c r="J143" s="152">
        <v>0</v>
      </c>
      <c r="K143" s="152">
        <v>20</v>
      </c>
      <c r="L143" s="145">
        <f t="shared" si="8"/>
        <v>0</v>
      </c>
      <c r="M143" s="145">
        <f t="shared" si="9"/>
        <v>87</v>
      </c>
      <c r="N143" s="117"/>
      <c r="O143" s="118">
        <f t="shared" si="10"/>
        <v>0</v>
      </c>
      <c r="P143" s="118">
        <f t="shared" si="11"/>
        <v>0.020884243678315435</v>
      </c>
    </row>
    <row r="144" spans="1:16" ht="21.75" customHeight="1">
      <c r="A144" s="94" t="s">
        <v>188</v>
      </c>
      <c r="B144" s="144">
        <v>64</v>
      </c>
      <c r="C144" s="144">
        <v>86</v>
      </c>
      <c r="D144" s="150">
        <v>52</v>
      </c>
      <c r="E144" s="150">
        <v>108</v>
      </c>
      <c r="F144" s="116">
        <v>45</v>
      </c>
      <c r="G144" s="116">
        <v>77</v>
      </c>
      <c r="H144" s="152">
        <v>25</v>
      </c>
      <c r="I144" s="152">
        <v>91</v>
      </c>
      <c r="J144" s="152">
        <v>53</v>
      </c>
      <c r="K144" s="152">
        <v>72</v>
      </c>
      <c r="L144" s="145">
        <f t="shared" si="8"/>
        <v>239</v>
      </c>
      <c r="M144" s="145">
        <f t="shared" si="9"/>
        <v>434</v>
      </c>
      <c r="N144" s="117"/>
      <c r="O144" s="118">
        <f t="shared" si="10"/>
        <v>0.06461956918484713</v>
      </c>
      <c r="P144" s="118">
        <f t="shared" si="11"/>
        <v>0.1041811696136655</v>
      </c>
    </row>
    <row r="145" spans="1:16" ht="21.75" customHeight="1">
      <c r="A145" s="94" t="s">
        <v>189</v>
      </c>
      <c r="B145" s="144">
        <v>0</v>
      </c>
      <c r="C145" s="144">
        <v>0</v>
      </c>
      <c r="D145" s="150">
        <v>0</v>
      </c>
      <c r="E145" s="150">
        <v>0</v>
      </c>
      <c r="F145" s="116">
        <v>0</v>
      </c>
      <c r="G145" s="116">
        <v>0</v>
      </c>
      <c r="H145" s="152">
        <v>0</v>
      </c>
      <c r="I145" s="152">
        <v>0</v>
      </c>
      <c r="J145" s="152">
        <v>0</v>
      </c>
      <c r="K145" s="152">
        <v>0</v>
      </c>
      <c r="L145" s="145">
        <f t="shared" si="8"/>
        <v>0</v>
      </c>
      <c r="M145" s="145">
        <f t="shared" si="9"/>
        <v>0</v>
      </c>
      <c r="N145" s="117"/>
      <c r="O145" s="118">
        <f t="shared" si="10"/>
        <v>0</v>
      </c>
      <c r="P145" s="118">
        <f t="shared" si="11"/>
        <v>0</v>
      </c>
    </row>
    <row r="146" spans="1:16" ht="21.75" customHeight="1">
      <c r="A146" s="94" t="s">
        <v>190</v>
      </c>
      <c r="B146" s="144">
        <v>2</v>
      </c>
      <c r="C146" s="144">
        <v>49</v>
      </c>
      <c r="D146" s="150">
        <v>1</v>
      </c>
      <c r="E146" s="150">
        <v>53</v>
      </c>
      <c r="F146" s="116">
        <v>1</v>
      </c>
      <c r="G146" s="116">
        <v>67</v>
      </c>
      <c r="H146" s="152">
        <v>3</v>
      </c>
      <c r="I146" s="152">
        <v>38</v>
      </c>
      <c r="J146" s="152">
        <v>1</v>
      </c>
      <c r="K146" s="152">
        <v>31</v>
      </c>
      <c r="L146" s="145">
        <f t="shared" si="8"/>
        <v>8</v>
      </c>
      <c r="M146" s="145">
        <f t="shared" si="9"/>
        <v>238</v>
      </c>
      <c r="N146" s="117"/>
      <c r="O146" s="118">
        <f t="shared" si="10"/>
        <v>0.0021629981317103637</v>
      </c>
      <c r="P146" s="118">
        <f t="shared" si="11"/>
        <v>0.05713160914297786</v>
      </c>
    </row>
    <row r="147" spans="1:16" ht="21.75" customHeight="1">
      <c r="A147" s="94" t="s">
        <v>191</v>
      </c>
      <c r="B147" s="144">
        <v>15</v>
      </c>
      <c r="C147" s="144">
        <v>215</v>
      </c>
      <c r="D147" s="150">
        <v>9</v>
      </c>
      <c r="E147" s="150">
        <v>191</v>
      </c>
      <c r="F147" s="116">
        <v>6</v>
      </c>
      <c r="G147" s="116">
        <v>247</v>
      </c>
      <c r="H147" s="152">
        <v>10</v>
      </c>
      <c r="I147" s="152">
        <v>123</v>
      </c>
      <c r="J147" s="152">
        <v>29</v>
      </c>
      <c r="K147" s="152">
        <v>94</v>
      </c>
      <c r="L147" s="145">
        <f t="shared" si="8"/>
        <v>69</v>
      </c>
      <c r="M147" s="145">
        <f t="shared" si="9"/>
        <v>870</v>
      </c>
      <c r="N147" s="117"/>
      <c r="O147" s="118">
        <f t="shared" si="10"/>
        <v>0.018655858886001887</v>
      </c>
      <c r="P147" s="118">
        <f t="shared" si="11"/>
        <v>0.2088424367831543</v>
      </c>
    </row>
    <row r="148" spans="1:16" ht="21.75" customHeight="1">
      <c r="A148" s="94" t="s">
        <v>192</v>
      </c>
      <c r="B148" s="144">
        <v>1</v>
      </c>
      <c r="C148" s="144">
        <v>1</v>
      </c>
      <c r="D148" s="150">
        <v>0</v>
      </c>
      <c r="E148" s="150">
        <v>1</v>
      </c>
      <c r="F148" s="116">
        <v>0</v>
      </c>
      <c r="G148" s="116">
        <v>2</v>
      </c>
      <c r="H148" s="152">
        <v>0</v>
      </c>
      <c r="I148" s="152">
        <v>5</v>
      </c>
      <c r="J148" s="152">
        <v>0</v>
      </c>
      <c r="K148" s="152">
        <v>3</v>
      </c>
      <c r="L148" s="145">
        <f t="shared" si="8"/>
        <v>1</v>
      </c>
      <c r="M148" s="145">
        <f t="shared" si="9"/>
        <v>12</v>
      </c>
      <c r="N148" s="117"/>
      <c r="O148" s="118">
        <f t="shared" si="10"/>
        <v>0.00027037476646379546</v>
      </c>
      <c r="P148" s="118">
        <f t="shared" si="11"/>
        <v>0.00288058533494006</v>
      </c>
    </row>
    <row r="149" spans="1:16" ht="21.75" customHeight="1">
      <c r="A149" s="94" t="s">
        <v>193</v>
      </c>
      <c r="B149" s="144">
        <v>6</v>
      </c>
      <c r="C149" s="144">
        <v>114</v>
      </c>
      <c r="D149" s="150">
        <v>1</v>
      </c>
      <c r="E149" s="150">
        <v>68</v>
      </c>
      <c r="F149" s="116">
        <v>1</v>
      </c>
      <c r="G149" s="116">
        <v>134</v>
      </c>
      <c r="H149" s="152">
        <v>0</v>
      </c>
      <c r="I149" s="152">
        <v>155</v>
      </c>
      <c r="J149" s="152">
        <v>4</v>
      </c>
      <c r="K149" s="152">
        <v>178</v>
      </c>
      <c r="L149" s="145">
        <f t="shared" si="8"/>
        <v>12</v>
      </c>
      <c r="M149" s="145">
        <f t="shared" si="9"/>
        <v>649</v>
      </c>
      <c r="N149" s="117"/>
      <c r="O149" s="118">
        <f t="shared" si="10"/>
        <v>0.0032444971975655454</v>
      </c>
      <c r="P149" s="118">
        <f t="shared" si="11"/>
        <v>0.1557916568646749</v>
      </c>
    </row>
    <row r="150" spans="1:16" ht="21.75" customHeight="1">
      <c r="A150" s="94" t="s">
        <v>194</v>
      </c>
      <c r="B150" s="144">
        <v>0</v>
      </c>
      <c r="C150" s="144">
        <v>1</v>
      </c>
      <c r="D150" s="150">
        <v>0</v>
      </c>
      <c r="E150" s="150">
        <v>0</v>
      </c>
      <c r="F150" s="116">
        <v>0</v>
      </c>
      <c r="G150" s="116">
        <v>0</v>
      </c>
      <c r="H150" s="152">
        <v>0</v>
      </c>
      <c r="I150" s="152">
        <v>0</v>
      </c>
      <c r="J150" s="152">
        <v>0</v>
      </c>
      <c r="K150" s="152">
        <v>0</v>
      </c>
      <c r="L150" s="145">
        <f t="shared" si="8"/>
        <v>0</v>
      </c>
      <c r="M150" s="145">
        <f t="shared" si="9"/>
        <v>1</v>
      </c>
      <c r="N150" s="117"/>
      <c r="O150" s="118">
        <f t="shared" si="10"/>
        <v>0</v>
      </c>
      <c r="P150" s="118">
        <f t="shared" si="11"/>
        <v>0.00024004877791167163</v>
      </c>
    </row>
    <row r="151" spans="1:16" ht="21.75" customHeight="1">
      <c r="A151" s="94" t="s">
        <v>195</v>
      </c>
      <c r="B151" s="144">
        <v>0</v>
      </c>
      <c r="C151" s="144">
        <v>0</v>
      </c>
      <c r="D151" s="150">
        <v>0</v>
      </c>
      <c r="E151" s="150">
        <v>0</v>
      </c>
      <c r="F151" s="116">
        <v>0</v>
      </c>
      <c r="G151" s="116">
        <v>0</v>
      </c>
      <c r="H151" s="152">
        <v>0</v>
      </c>
      <c r="I151" s="152">
        <v>0</v>
      </c>
      <c r="J151" s="152">
        <v>0</v>
      </c>
      <c r="K151" s="152">
        <v>0</v>
      </c>
      <c r="L151" s="145">
        <f t="shared" si="8"/>
        <v>0</v>
      </c>
      <c r="M151" s="145">
        <f t="shared" si="9"/>
        <v>0</v>
      </c>
      <c r="N151" s="117"/>
      <c r="O151" s="118">
        <f t="shared" si="10"/>
        <v>0</v>
      </c>
      <c r="P151" s="118">
        <f t="shared" si="11"/>
        <v>0</v>
      </c>
    </row>
    <row r="152" spans="1:16" ht="21.75" customHeight="1">
      <c r="A152" s="94" t="s">
        <v>196</v>
      </c>
      <c r="B152" s="144">
        <v>0</v>
      </c>
      <c r="C152" s="144">
        <v>0</v>
      </c>
      <c r="D152" s="150">
        <v>0</v>
      </c>
      <c r="E152" s="150">
        <v>0</v>
      </c>
      <c r="F152" s="116">
        <v>0</v>
      </c>
      <c r="G152" s="116">
        <v>0</v>
      </c>
      <c r="H152" s="152">
        <v>0</v>
      </c>
      <c r="I152" s="152">
        <v>0</v>
      </c>
      <c r="J152" s="152">
        <v>0</v>
      </c>
      <c r="K152" s="152">
        <v>0</v>
      </c>
      <c r="L152" s="145">
        <f t="shared" si="8"/>
        <v>0</v>
      </c>
      <c r="M152" s="145">
        <f t="shared" si="9"/>
        <v>0</v>
      </c>
      <c r="N152" s="117"/>
      <c r="O152" s="118">
        <f t="shared" si="10"/>
        <v>0</v>
      </c>
      <c r="P152" s="118">
        <f t="shared" si="11"/>
        <v>0</v>
      </c>
    </row>
    <row r="153" spans="1:16" ht="21.75" customHeight="1">
      <c r="A153" s="94" t="s">
        <v>197</v>
      </c>
      <c r="B153" s="144">
        <v>0</v>
      </c>
      <c r="C153" s="144">
        <v>0</v>
      </c>
      <c r="D153" s="150">
        <v>0</v>
      </c>
      <c r="E153" s="150">
        <v>0</v>
      </c>
      <c r="F153" s="116">
        <v>0</v>
      </c>
      <c r="G153" s="116">
        <v>0</v>
      </c>
      <c r="H153" s="152">
        <v>0</v>
      </c>
      <c r="I153" s="152">
        <v>0</v>
      </c>
      <c r="J153" s="152">
        <v>0</v>
      </c>
      <c r="K153" s="152">
        <v>0</v>
      </c>
      <c r="L153" s="145">
        <f t="shared" si="8"/>
        <v>0</v>
      </c>
      <c r="M153" s="145">
        <f t="shared" si="9"/>
        <v>0</v>
      </c>
      <c r="N153" s="117"/>
      <c r="O153" s="118">
        <f t="shared" si="10"/>
        <v>0</v>
      </c>
      <c r="P153" s="118">
        <f t="shared" si="11"/>
        <v>0</v>
      </c>
    </row>
    <row r="154" spans="1:16" ht="21.75" customHeight="1">
      <c r="A154" s="94" t="s">
        <v>198</v>
      </c>
      <c r="B154" s="144">
        <v>0</v>
      </c>
      <c r="C154" s="144">
        <v>0</v>
      </c>
      <c r="D154" s="150">
        <v>0</v>
      </c>
      <c r="E154" s="150">
        <v>0</v>
      </c>
      <c r="F154" s="116">
        <v>0</v>
      </c>
      <c r="G154" s="116">
        <v>0</v>
      </c>
      <c r="H154" s="152">
        <v>0</v>
      </c>
      <c r="I154" s="152">
        <v>0</v>
      </c>
      <c r="J154" s="152">
        <v>0</v>
      </c>
      <c r="K154" s="152">
        <v>0</v>
      </c>
      <c r="L154" s="145">
        <f t="shared" si="8"/>
        <v>0</v>
      </c>
      <c r="M154" s="145">
        <f t="shared" si="9"/>
        <v>0</v>
      </c>
      <c r="N154" s="117"/>
      <c r="O154" s="118">
        <f t="shared" si="10"/>
        <v>0</v>
      </c>
      <c r="P154" s="118">
        <f t="shared" si="11"/>
        <v>0</v>
      </c>
    </row>
    <row r="155" spans="1:16" ht="21.75" customHeight="1">
      <c r="A155" s="94" t="s">
        <v>199</v>
      </c>
      <c r="B155" s="144">
        <v>6</v>
      </c>
      <c r="C155" s="144">
        <v>0</v>
      </c>
      <c r="D155" s="150">
        <v>0</v>
      </c>
      <c r="E155" s="150">
        <v>3</v>
      </c>
      <c r="F155" s="116">
        <v>1</v>
      </c>
      <c r="G155" s="116">
        <v>0</v>
      </c>
      <c r="H155" s="152">
        <v>1</v>
      </c>
      <c r="I155" s="152">
        <v>0</v>
      </c>
      <c r="J155" s="152">
        <v>1</v>
      </c>
      <c r="K155" s="152">
        <v>0</v>
      </c>
      <c r="L155" s="145">
        <f t="shared" si="8"/>
        <v>9</v>
      </c>
      <c r="M155" s="145">
        <f t="shared" si="9"/>
        <v>3</v>
      </c>
      <c r="N155" s="117"/>
      <c r="O155" s="118">
        <f t="shared" si="10"/>
        <v>0.0024333728981741592</v>
      </c>
      <c r="P155" s="118">
        <f t="shared" si="11"/>
        <v>0.000720146333735015</v>
      </c>
    </row>
    <row r="156" spans="1:16" ht="21.75" customHeight="1">
      <c r="A156" s="94" t="s">
        <v>200</v>
      </c>
      <c r="B156" s="144">
        <v>2</v>
      </c>
      <c r="C156" s="144">
        <v>70</v>
      </c>
      <c r="D156" s="150">
        <v>0</v>
      </c>
      <c r="E156" s="150">
        <v>40</v>
      </c>
      <c r="F156" s="116">
        <v>3</v>
      </c>
      <c r="G156" s="116">
        <v>71</v>
      </c>
      <c r="H156" s="152">
        <v>1</v>
      </c>
      <c r="I156" s="152">
        <v>66</v>
      </c>
      <c r="J156" s="152">
        <v>4</v>
      </c>
      <c r="K156" s="152">
        <v>79</v>
      </c>
      <c r="L156" s="145">
        <f t="shared" si="8"/>
        <v>10</v>
      </c>
      <c r="M156" s="145">
        <f t="shared" si="9"/>
        <v>326</v>
      </c>
      <c r="N156" s="117"/>
      <c r="O156" s="118">
        <f t="shared" si="10"/>
        <v>0.0027037476646379547</v>
      </c>
      <c r="P156" s="118">
        <f t="shared" si="11"/>
        <v>0.07825590159920495</v>
      </c>
    </row>
    <row r="157" spans="1:16" ht="21.75" customHeight="1">
      <c r="A157" s="94" t="s">
        <v>201</v>
      </c>
      <c r="B157" s="144">
        <v>0</v>
      </c>
      <c r="C157" s="144">
        <v>0</v>
      </c>
      <c r="D157" s="150">
        <v>0</v>
      </c>
      <c r="E157" s="150">
        <v>0</v>
      </c>
      <c r="F157" s="116">
        <v>0</v>
      </c>
      <c r="G157" s="116">
        <v>0</v>
      </c>
      <c r="H157" s="152">
        <v>0</v>
      </c>
      <c r="I157" s="152">
        <v>0</v>
      </c>
      <c r="J157" s="152">
        <v>0</v>
      </c>
      <c r="K157" s="152">
        <v>0</v>
      </c>
      <c r="L157" s="145">
        <f t="shared" si="8"/>
        <v>0</v>
      </c>
      <c r="M157" s="145">
        <f t="shared" si="9"/>
        <v>0</v>
      </c>
      <c r="N157" s="117"/>
      <c r="O157" s="118">
        <f t="shared" si="10"/>
        <v>0</v>
      </c>
      <c r="P157" s="118">
        <f t="shared" si="11"/>
        <v>0</v>
      </c>
    </row>
    <row r="158" spans="1:16" ht="21.75" customHeight="1">
      <c r="A158" s="161" t="s">
        <v>202</v>
      </c>
      <c r="B158" s="162">
        <v>1809</v>
      </c>
      <c r="C158" s="162">
        <v>329</v>
      </c>
      <c r="D158" s="162">
        <v>2343</v>
      </c>
      <c r="E158" s="162">
        <v>410</v>
      </c>
      <c r="F158" s="163">
        <v>3031</v>
      </c>
      <c r="G158" s="163">
        <v>375</v>
      </c>
      <c r="H158" s="164">
        <v>2942</v>
      </c>
      <c r="I158" s="164">
        <v>391</v>
      </c>
      <c r="J158" s="164">
        <v>2361</v>
      </c>
      <c r="K158" s="164">
        <v>392</v>
      </c>
      <c r="L158" s="163">
        <f t="shared" si="8"/>
        <v>12486</v>
      </c>
      <c r="M158" s="163">
        <f t="shared" si="9"/>
        <v>1897</v>
      </c>
      <c r="N158" s="165"/>
      <c r="O158" s="118">
        <f t="shared" si="10"/>
        <v>3.37589933406695</v>
      </c>
      <c r="P158" s="118">
        <f t="shared" si="11"/>
        <v>0.45537253169844116</v>
      </c>
    </row>
    <row r="159" spans="1:16" ht="21.75" customHeight="1">
      <c r="A159" s="94" t="s">
        <v>203</v>
      </c>
      <c r="B159" s="144">
        <v>0</v>
      </c>
      <c r="C159" s="144">
        <v>0</v>
      </c>
      <c r="D159" s="150">
        <v>0</v>
      </c>
      <c r="E159" s="150">
        <v>0</v>
      </c>
      <c r="F159" s="116">
        <v>0</v>
      </c>
      <c r="G159" s="116">
        <v>0</v>
      </c>
      <c r="H159" s="152">
        <v>0</v>
      </c>
      <c r="I159" s="152">
        <v>0</v>
      </c>
      <c r="J159" s="152">
        <v>0</v>
      </c>
      <c r="K159" s="152">
        <v>0</v>
      </c>
      <c r="L159" s="145">
        <f t="shared" si="8"/>
        <v>0</v>
      </c>
      <c r="M159" s="145">
        <f t="shared" si="9"/>
        <v>0</v>
      </c>
      <c r="N159" s="117"/>
      <c r="O159" s="118">
        <f t="shared" si="10"/>
        <v>0</v>
      </c>
      <c r="P159" s="118">
        <f t="shared" si="11"/>
        <v>0</v>
      </c>
    </row>
    <row r="160" spans="1:16" ht="21.75" customHeight="1">
      <c r="A160" s="94" t="s">
        <v>204</v>
      </c>
      <c r="B160" s="144">
        <v>10</v>
      </c>
      <c r="C160" s="144">
        <v>124</v>
      </c>
      <c r="D160" s="150">
        <v>23</v>
      </c>
      <c r="E160" s="150">
        <v>117</v>
      </c>
      <c r="F160" s="116">
        <v>34</v>
      </c>
      <c r="G160" s="116">
        <v>83</v>
      </c>
      <c r="H160" s="152">
        <v>50</v>
      </c>
      <c r="I160" s="152">
        <v>76</v>
      </c>
      <c r="J160" s="152">
        <v>61</v>
      </c>
      <c r="K160" s="152">
        <v>84</v>
      </c>
      <c r="L160" s="145">
        <f t="shared" si="8"/>
        <v>178</v>
      </c>
      <c r="M160" s="145">
        <f t="shared" si="9"/>
        <v>484</v>
      </c>
      <c r="N160" s="117"/>
      <c r="O160" s="118">
        <f t="shared" si="10"/>
        <v>0.048126708430555595</v>
      </c>
      <c r="P160" s="118">
        <f t="shared" si="11"/>
        <v>0.11618360850924908</v>
      </c>
    </row>
    <row r="161" spans="1:16" ht="21.75" customHeight="1">
      <c r="A161" s="161" t="s">
        <v>205</v>
      </c>
      <c r="B161" s="162">
        <v>12574</v>
      </c>
      <c r="C161" s="162">
        <v>15885</v>
      </c>
      <c r="D161" s="162">
        <v>15101</v>
      </c>
      <c r="E161" s="162">
        <v>15443</v>
      </c>
      <c r="F161" s="163">
        <v>11036</v>
      </c>
      <c r="G161" s="163">
        <v>11700</v>
      </c>
      <c r="H161" s="164">
        <v>10772</v>
      </c>
      <c r="I161" s="164">
        <v>11194</v>
      </c>
      <c r="J161" s="164">
        <v>10528</v>
      </c>
      <c r="K161" s="164">
        <v>11382</v>
      </c>
      <c r="L161" s="163">
        <f t="shared" si="8"/>
        <v>60011</v>
      </c>
      <c r="M161" s="163">
        <f t="shared" si="9"/>
        <v>65604</v>
      </c>
      <c r="N161" s="165"/>
      <c r="O161" s="118">
        <f t="shared" si="10"/>
        <v>16.22546011025883</v>
      </c>
      <c r="P161" s="118">
        <f t="shared" si="11"/>
        <v>15.748160026117308</v>
      </c>
    </row>
    <row r="162" spans="1:16" ht="21.75" customHeight="1">
      <c r="A162" s="94" t="s">
        <v>206</v>
      </c>
      <c r="B162" s="144">
        <v>5</v>
      </c>
      <c r="C162" s="144">
        <v>261</v>
      </c>
      <c r="D162" s="150">
        <v>6</v>
      </c>
      <c r="E162" s="150">
        <v>171</v>
      </c>
      <c r="F162" s="116">
        <v>4</v>
      </c>
      <c r="G162" s="116">
        <v>143</v>
      </c>
      <c r="H162" s="152">
        <v>9</v>
      </c>
      <c r="I162" s="152">
        <v>89</v>
      </c>
      <c r="J162" s="152">
        <v>23</v>
      </c>
      <c r="K162" s="152">
        <v>100</v>
      </c>
      <c r="L162" s="145">
        <f t="shared" si="8"/>
        <v>47</v>
      </c>
      <c r="M162" s="145">
        <f t="shared" si="9"/>
        <v>764</v>
      </c>
      <c r="N162" s="117"/>
      <c r="O162" s="118">
        <f t="shared" si="10"/>
        <v>0.012707614023798388</v>
      </c>
      <c r="P162" s="118">
        <f t="shared" si="11"/>
        <v>0.18339726632451714</v>
      </c>
    </row>
    <row r="163" spans="1:16" ht="21.75" customHeight="1">
      <c r="A163" s="94" t="s">
        <v>207</v>
      </c>
      <c r="B163" s="144">
        <v>11</v>
      </c>
      <c r="C163" s="144">
        <v>106</v>
      </c>
      <c r="D163" s="150">
        <v>15</v>
      </c>
      <c r="E163" s="150">
        <v>146</v>
      </c>
      <c r="F163" s="116">
        <v>24</v>
      </c>
      <c r="G163" s="116">
        <v>115</v>
      </c>
      <c r="H163" s="152">
        <v>53</v>
      </c>
      <c r="I163" s="152">
        <v>88</v>
      </c>
      <c r="J163" s="152">
        <v>21</v>
      </c>
      <c r="K163" s="152">
        <v>97</v>
      </c>
      <c r="L163" s="145">
        <f t="shared" si="8"/>
        <v>124</v>
      </c>
      <c r="M163" s="145">
        <f t="shared" si="9"/>
        <v>552</v>
      </c>
      <c r="N163" s="117"/>
      <c r="O163" s="118">
        <f t="shared" si="10"/>
        <v>0.03352647104151064</v>
      </c>
      <c r="P163" s="118">
        <f t="shared" si="11"/>
        <v>0.13250692540724274</v>
      </c>
    </row>
    <row r="164" spans="1:16" ht="21.75" customHeight="1">
      <c r="A164" s="94" t="s">
        <v>208</v>
      </c>
      <c r="B164" s="144">
        <v>38</v>
      </c>
      <c r="C164" s="144">
        <v>0</v>
      </c>
      <c r="D164" s="150">
        <v>68</v>
      </c>
      <c r="E164" s="150">
        <v>3</v>
      </c>
      <c r="F164" s="116">
        <v>33</v>
      </c>
      <c r="G164" s="116">
        <v>1</v>
      </c>
      <c r="H164" s="152">
        <v>28</v>
      </c>
      <c r="I164" s="152">
        <v>4</v>
      </c>
      <c r="J164" s="152">
        <v>21</v>
      </c>
      <c r="K164" s="152">
        <v>1</v>
      </c>
      <c r="L164" s="145">
        <f t="shared" si="8"/>
        <v>188</v>
      </c>
      <c r="M164" s="145">
        <f t="shared" si="9"/>
        <v>9</v>
      </c>
      <c r="N164" s="117"/>
      <c r="O164" s="118">
        <f t="shared" si="10"/>
        <v>0.05083045609519355</v>
      </c>
      <c r="P164" s="118">
        <f t="shared" si="11"/>
        <v>0.002160439001205045</v>
      </c>
    </row>
    <row r="165" spans="1:16" ht="21.75" customHeight="1">
      <c r="A165" s="94" t="s">
        <v>209</v>
      </c>
      <c r="B165" s="116">
        <v>7</v>
      </c>
      <c r="C165" s="116">
        <v>0</v>
      </c>
      <c r="D165" s="150">
        <v>4</v>
      </c>
      <c r="E165" s="150">
        <v>1</v>
      </c>
      <c r="F165" s="116">
        <v>5</v>
      </c>
      <c r="G165" s="116">
        <v>0</v>
      </c>
      <c r="H165" s="152">
        <v>0</v>
      </c>
      <c r="I165" s="152">
        <v>0</v>
      </c>
      <c r="J165" s="152">
        <v>1</v>
      </c>
      <c r="K165" s="152">
        <v>0</v>
      </c>
      <c r="L165" s="145">
        <f t="shared" si="8"/>
        <v>17</v>
      </c>
      <c r="M165" s="145">
        <f t="shared" si="9"/>
        <v>1</v>
      </c>
      <c r="N165" s="117"/>
      <c r="O165" s="118">
        <f t="shared" si="10"/>
        <v>0.004596371029884523</v>
      </c>
      <c r="P165" s="118">
        <f t="shared" si="11"/>
        <v>0.00024004877791167163</v>
      </c>
    </row>
    <row r="166" spans="1:16" ht="21.75" customHeight="1">
      <c r="A166" s="94" t="s">
        <v>210</v>
      </c>
      <c r="B166" s="144">
        <v>0</v>
      </c>
      <c r="C166" s="144">
        <v>0</v>
      </c>
      <c r="D166" s="150">
        <v>0</v>
      </c>
      <c r="E166" s="150">
        <v>0</v>
      </c>
      <c r="F166" s="116">
        <v>0</v>
      </c>
      <c r="G166" s="116">
        <v>0</v>
      </c>
      <c r="H166" s="152">
        <v>0</v>
      </c>
      <c r="I166" s="152">
        <v>0</v>
      </c>
      <c r="J166" s="152">
        <v>0</v>
      </c>
      <c r="K166" s="152">
        <v>0</v>
      </c>
      <c r="L166" s="145">
        <f t="shared" si="8"/>
        <v>0</v>
      </c>
      <c r="M166" s="145">
        <f t="shared" si="9"/>
        <v>0</v>
      </c>
      <c r="N166" s="117"/>
      <c r="O166" s="118">
        <f t="shared" si="10"/>
        <v>0</v>
      </c>
      <c r="P166" s="118">
        <f t="shared" si="11"/>
        <v>0</v>
      </c>
    </row>
    <row r="167" spans="1:16" ht="21.75" customHeight="1">
      <c r="A167" s="94" t="s">
        <v>211</v>
      </c>
      <c r="B167" s="144">
        <v>701</v>
      </c>
      <c r="C167" s="144">
        <v>184</v>
      </c>
      <c r="D167" s="150">
        <v>1505</v>
      </c>
      <c r="E167" s="150">
        <v>221</v>
      </c>
      <c r="F167" s="116">
        <v>1149</v>
      </c>
      <c r="G167" s="116">
        <v>196</v>
      </c>
      <c r="H167" s="152">
        <v>1552</v>
      </c>
      <c r="I167" s="152">
        <v>187</v>
      </c>
      <c r="J167" s="152">
        <v>1945</v>
      </c>
      <c r="K167" s="152">
        <v>201</v>
      </c>
      <c r="L167" s="145">
        <f t="shared" si="8"/>
        <v>6852</v>
      </c>
      <c r="M167" s="145">
        <f t="shared" si="9"/>
        <v>989</v>
      </c>
      <c r="N167" s="117"/>
      <c r="O167" s="118">
        <f t="shared" si="10"/>
        <v>1.8526078998099265</v>
      </c>
      <c r="P167" s="118">
        <f t="shared" si="11"/>
        <v>0.23740824135464328</v>
      </c>
    </row>
    <row r="168" spans="1:16" ht="21.75" customHeight="1">
      <c r="A168" s="94" t="s">
        <v>212</v>
      </c>
      <c r="B168" s="144">
        <v>0</v>
      </c>
      <c r="C168" s="144">
        <v>0</v>
      </c>
      <c r="D168" s="150">
        <v>0</v>
      </c>
      <c r="E168" s="150">
        <v>0</v>
      </c>
      <c r="F168" s="116">
        <v>0</v>
      </c>
      <c r="G168" s="116">
        <v>0</v>
      </c>
      <c r="H168" s="152">
        <v>0</v>
      </c>
      <c r="I168" s="152">
        <v>0</v>
      </c>
      <c r="J168" s="152">
        <v>0</v>
      </c>
      <c r="K168" s="152">
        <v>0</v>
      </c>
      <c r="L168" s="145">
        <f t="shared" si="8"/>
        <v>0</v>
      </c>
      <c r="M168" s="145">
        <f t="shared" si="9"/>
        <v>0</v>
      </c>
      <c r="N168" s="117"/>
      <c r="O168" s="118">
        <f t="shared" si="10"/>
        <v>0</v>
      </c>
      <c r="P168" s="118">
        <f t="shared" si="11"/>
        <v>0</v>
      </c>
    </row>
    <row r="169" spans="1:16" ht="21.75" customHeight="1">
      <c r="A169" s="94" t="s">
        <v>213</v>
      </c>
      <c r="B169" s="144">
        <v>1</v>
      </c>
      <c r="C169" s="144">
        <v>48</v>
      </c>
      <c r="D169" s="150">
        <v>2</v>
      </c>
      <c r="E169" s="150">
        <v>37</v>
      </c>
      <c r="F169" s="116">
        <v>4</v>
      </c>
      <c r="G169" s="116">
        <v>38</v>
      </c>
      <c r="H169" s="152">
        <v>4</v>
      </c>
      <c r="I169" s="152">
        <v>29</v>
      </c>
      <c r="J169" s="152">
        <v>3</v>
      </c>
      <c r="K169" s="152">
        <v>47</v>
      </c>
      <c r="L169" s="145">
        <f t="shared" si="8"/>
        <v>14</v>
      </c>
      <c r="M169" s="145">
        <f t="shared" si="9"/>
        <v>199</v>
      </c>
      <c r="N169" s="117"/>
      <c r="O169" s="118">
        <f t="shared" si="10"/>
        <v>0.003785246730493137</v>
      </c>
      <c r="P169" s="118">
        <f t="shared" si="11"/>
        <v>0.047769706804422656</v>
      </c>
    </row>
    <row r="170" spans="1:16" ht="21.75" customHeight="1">
      <c r="A170" s="94" t="s">
        <v>214</v>
      </c>
      <c r="B170" s="144">
        <v>0</v>
      </c>
      <c r="C170" s="144">
        <v>16</v>
      </c>
      <c r="D170" s="150">
        <v>0</v>
      </c>
      <c r="E170" s="150">
        <v>8</v>
      </c>
      <c r="F170" s="116">
        <v>0</v>
      </c>
      <c r="G170" s="116">
        <v>3</v>
      </c>
      <c r="H170" s="152">
        <v>0</v>
      </c>
      <c r="I170" s="152">
        <v>8</v>
      </c>
      <c r="J170" s="152">
        <v>0</v>
      </c>
      <c r="K170" s="152">
        <v>18</v>
      </c>
      <c r="L170" s="145">
        <f t="shared" si="8"/>
        <v>0</v>
      </c>
      <c r="M170" s="145">
        <f t="shared" si="9"/>
        <v>53</v>
      </c>
      <c r="N170" s="117"/>
      <c r="O170" s="118">
        <f t="shared" si="10"/>
        <v>0</v>
      </c>
      <c r="P170" s="118">
        <f t="shared" si="11"/>
        <v>0.012722585229318597</v>
      </c>
    </row>
    <row r="171" spans="1:16" ht="21.75" customHeight="1">
      <c r="A171" s="94" t="s">
        <v>215</v>
      </c>
      <c r="B171" s="144">
        <v>0</v>
      </c>
      <c r="C171" s="144">
        <v>0</v>
      </c>
      <c r="D171" s="150">
        <v>0</v>
      </c>
      <c r="E171" s="150">
        <v>0</v>
      </c>
      <c r="F171" s="116">
        <v>0</v>
      </c>
      <c r="G171" s="116">
        <v>0</v>
      </c>
      <c r="H171" s="152">
        <v>0</v>
      </c>
      <c r="I171" s="152">
        <v>0</v>
      </c>
      <c r="J171" s="152">
        <v>0</v>
      </c>
      <c r="K171" s="152">
        <v>0</v>
      </c>
      <c r="L171" s="145">
        <f t="shared" si="8"/>
        <v>0</v>
      </c>
      <c r="M171" s="145">
        <f t="shared" si="9"/>
        <v>0</v>
      </c>
      <c r="N171" s="117"/>
      <c r="O171" s="118">
        <f t="shared" si="10"/>
        <v>0</v>
      </c>
      <c r="P171" s="118">
        <f t="shared" si="11"/>
        <v>0</v>
      </c>
    </row>
    <row r="172" spans="1:16" ht="21.75" customHeight="1">
      <c r="A172" s="94" t="s">
        <v>216</v>
      </c>
      <c r="B172" s="144">
        <v>1</v>
      </c>
      <c r="C172" s="144">
        <v>0</v>
      </c>
      <c r="D172" s="150">
        <v>0</v>
      </c>
      <c r="E172" s="150">
        <v>0</v>
      </c>
      <c r="F172" s="116">
        <v>0</v>
      </c>
      <c r="G172" s="116">
        <v>0</v>
      </c>
      <c r="H172" s="152">
        <v>0</v>
      </c>
      <c r="I172" s="152">
        <v>0</v>
      </c>
      <c r="J172" s="152">
        <v>0</v>
      </c>
      <c r="K172" s="152">
        <v>0</v>
      </c>
      <c r="L172" s="145">
        <f t="shared" si="8"/>
        <v>1</v>
      </c>
      <c r="M172" s="145">
        <f t="shared" si="9"/>
        <v>0</v>
      </c>
      <c r="N172" s="117"/>
      <c r="O172" s="118">
        <f t="shared" si="10"/>
        <v>0.00027037476646379546</v>
      </c>
      <c r="P172" s="118">
        <f t="shared" si="11"/>
        <v>0</v>
      </c>
    </row>
    <row r="173" spans="1:16" ht="21.75" customHeight="1">
      <c r="A173" s="94" t="s">
        <v>217</v>
      </c>
      <c r="B173" s="144">
        <v>0</v>
      </c>
      <c r="C173" s="144">
        <v>2</v>
      </c>
      <c r="D173" s="150">
        <v>0</v>
      </c>
      <c r="E173" s="150">
        <v>0</v>
      </c>
      <c r="F173" s="116">
        <v>0</v>
      </c>
      <c r="G173" s="116">
        <v>1</v>
      </c>
      <c r="H173" s="152">
        <v>0</v>
      </c>
      <c r="I173" s="152">
        <v>0</v>
      </c>
      <c r="J173" s="152">
        <v>1</v>
      </c>
      <c r="K173" s="152">
        <v>0</v>
      </c>
      <c r="L173" s="145">
        <f t="shared" si="8"/>
        <v>1</v>
      </c>
      <c r="M173" s="145">
        <f t="shared" si="9"/>
        <v>3</v>
      </c>
      <c r="N173" s="117"/>
      <c r="O173" s="118">
        <f t="shared" si="10"/>
        <v>0.00027037476646379546</v>
      </c>
      <c r="P173" s="118">
        <f t="shared" si="11"/>
        <v>0.000720146333735015</v>
      </c>
    </row>
    <row r="174" spans="1:16" ht="21.75" customHeight="1">
      <c r="A174" s="94" t="s">
        <v>218</v>
      </c>
      <c r="B174" s="144">
        <v>0</v>
      </c>
      <c r="C174" s="144">
        <v>0</v>
      </c>
      <c r="D174" s="150">
        <v>0</v>
      </c>
      <c r="E174" s="150">
        <v>1</v>
      </c>
      <c r="F174" s="116">
        <v>1</v>
      </c>
      <c r="G174" s="116">
        <v>0</v>
      </c>
      <c r="H174" s="152">
        <v>0</v>
      </c>
      <c r="I174" s="152">
        <v>0</v>
      </c>
      <c r="J174" s="152">
        <v>0</v>
      </c>
      <c r="K174" s="152">
        <v>1</v>
      </c>
      <c r="L174" s="145">
        <f t="shared" si="8"/>
        <v>1</v>
      </c>
      <c r="M174" s="145">
        <f t="shared" si="9"/>
        <v>2</v>
      </c>
      <c r="N174" s="117"/>
      <c r="O174" s="118">
        <f t="shared" si="10"/>
        <v>0.00027037476646379546</v>
      </c>
      <c r="P174" s="118">
        <f t="shared" si="11"/>
        <v>0.00048009755582334326</v>
      </c>
    </row>
    <row r="175" spans="1:16" ht="21.75" customHeight="1">
      <c r="A175" s="94" t="s">
        <v>219</v>
      </c>
      <c r="B175" s="144">
        <v>0</v>
      </c>
      <c r="C175" s="144">
        <v>0</v>
      </c>
      <c r="D175" s="150">
        <v>0</v>
      </c>
      <c r="E175" s="150">
        <v>0</v>
      </c>
      <c r="F175" s="116">
        <v>0</v>
      </c>
      <c r="G175" s="116">
        <v>1</v>
      </c>
      <c r="H175" s="152">
        <v>0</v>
      </c>
      <c r="I175" s="152">
        <v>2</v>
      </c>
      <c r="J175" s="152">
        <v>0</v>
      </c>
      <c r="K175" s="152">
        <v>0</v>
      </c>
      <c r="L175" s="145">
        <f t="shared" si="8"/>
        <v>0</v>
      </c>
      <c r="M175" s="145">
        <f t="shared" si="9"/>
        <v>3</v>
      </c>
      <c r="N175" s="117"/>
      <c r="O175" s="118">
        <f t="shared" si="10"/>
        <v>0</v>
      </c>
      <c r="P175" s="118">
        <f t="shared" si="11"/>
        <v>0.000720146333735015</v>
      </c>
    </row>
    <row r="176" spans="1:16" ht="21.75" customHeight="1">
      <c r="A176" s="94" t="s">
        <v>220</v>
      </c>
      <c r="B176" s="144">
        <v>0</v>
      </c>
      <c r="C176" s="144">
        <v>0</v>
      </c>
      <c r="D176" s="150">
        <v>0</v>
      </c>
      <c r="E176" s="150">
        <v>0</v>
      </c>
      <c r="F176" s="116">
        <v>0</v>
      </c>
      <c r="G176" s="116">
        <v>0</v>
      </c>
      <c r="H176" s="152">
        <v>0</v>
      </c>
      <c r="I176" s="152">
        <v>0</v>
      </c>
      <c r="J176" s="152">
        <v>0</v>
      </c>
      <c r="K176" s="152">
        <v>0</v>
      </c>
      <c r="L176" s="145">
        <f t="shared" si="8"/>
        <v>0</v>
      </c>
      <c r="M176" s="145">
        <f t="shared" si="9"/>
        <v>0</v>
      </c>
      <c r="N176" s="117"/>
      <c r="O176" s="118">
        <f t="shared" si="10"/>
        <v>0</v>
      </c>
      <c r="P176" s="118">
        <f t="shared" si="11"/>
        <v>0</v>
      </c>
    </row>
    <row r="177" spans="1:16" ht="21.75" customHeight="1">
      <c r="A177" s="94" t="s">
        <v>221</v>
      </c>
      <c r="B177" s="144">
        <v>1</v>
      </c>
      <c r="C177" s="144">
        <v>4</v>
      </c>
      <c r="D177" s="150">
        <v>0</v>
      </c>
      <c r="E177" s="150">
        <v>0</v>
      </c>
      <c r="F177" s="116">
        <v>0</v>
      </c>
      <c r="G177" s="116">
        <v>0</v>
      </c>
      <c r="H177" s="152">
        <v>1</v>
      </c>
      <c r="I177" s="152">
        <v>3</v>
      </c>
      <c r="J177" s="152">
        <v>0</v>
      </c>
      <c r="K177" s="152">
        <v>5</v>
      </c>
      <c r="L177" s="145">
        <f t="shared" si="8"/>
        <v>2</v>
      </c>
      <c r="M177" s="145">
        <f t="shared" si="9"/>
        <v>12</v>
      </c>
      <c r="N177" s="117"/>
      <c r="O177" s="118">
        <f t="shared" si="10"/>
        <v>0.0005407495329275909</v>
      </c>
      <c r="P177" s="118">
        <f t="shared" si="11"/>
        <v>0.00288058533494006</v>
      </c>
    </row>
    <row r="178" spans="1:16" ht="21.75" customHeight="1">
      <c r="A178" s="94" t="s">
        <v>222</v>
      </c>
      <c r="B178" s="144">
        <v>0</v>
      </c>
      <c r="C178" s="144">
        <v>0</v>
      </c>
      <c r="D178" s="150">
        <v>0</v>
      </c>
      <c r="E178" s="150">
        <v>0</v>
      </c>
      <c r="F178" s="116">
        <v>0</v>
      </c>
      <c r="G178" s="116">
        <v>0</v>
      </c>
      <c r="H178" s="152">
        <v>0</v>
      </c>
      <c r="I178" s="152">
        <v>0</v>
      </c>
      <c r="J178" s="152">
        <v>0</v>
      </c>
      <c r="K178" s="152">
        <v>0</v>
      </c>
      <c r="L178" s="145">
        <f t="shared" si="8"/>
        <v>0</v>
      </c>
      <c r="M178" s="145">
        <f t="shared" si="9"/>
        <v>0</v>
      </c>
      <c r="N178" s="117"/>
      <c r="O178" s="118">
        <f t="shared" si="10"/>
        <v>0</v>
      </c>
      <c r="P178" s="118">
        <f t="shared" si="11"/>
        <v>0</v>
      </c>
    </row>
    <row r="179" spans="1:16" ht="21.75" customHeight="1">
      <c r="A179" s="94" t="s">
        <v>223</v>
      </c>
      <c r="B179" s="144">
        <v>0</v>
      </c>
      <c r="C179" s="144">
        <v>6</v>
      </c>
      <c r="D179" s="150">
        <v>0</v>
      </c>
      <c r="E179" s="150">
        <v>9</v>
      </c>
      <c r="F179" s="116">
        <v>0</v>
      </c>
      <c r="G179" s="116">
        <v>4</v>
      </c>
      <c r="H179" s="152">
        <v>0</v>
      </c>
      <c r="I179" s="152">
        <v>3</v>
      </c>
      <c r="J179" s="152">
        <v>0</v>
      </c>
      <c r="K179" s="152">
        <v>2</v>
      </c>
      <c r="L179" s="145">
        <f t="shared" si="8"/>
        <v>0</v>
      </c>
      <c r="M179" s="145">
        <f t="shared" si="9"/>
        <v>24</v>
      </c>
      <c r="N179" s="117"/>
      <c r="O179" s="118">
        <f t="shared" si="10"/>
        <v>0</v>
      </c>
      <c r="P179" s="118">
        <f t="shared" si="11"/>
        <v>0.00576117066988012</v>
      </c>
    </row>
    <row r="180" spans="1:16" ht="21.75" customHeight="1">
      <c r="A180" s="94" t="s">
        <v>224</v>
      </c>
      <c r="B180" s="144">
        <v>1</v>
      </c>
      <c r="C180" s="144">
        <v>14</v>
      </c>
      <c r="D180" s="150">
        <v>5</v>
      </c>
      <c r="E180" s="150">
        <v>21</v>
      </c>
      <c r="F180" s="116">
        <v>1</v>
      </c>
      <c r="G180" s="116">
        <v>28</v>
      </c>
      <c r="H180" s="152">
        <v>2</v>
      </c>
      <c r="I180" s="152">
        <v>28</v>
      </c>
      <c r="J180" s="152">
        <v>1</v>
      </c>
      <c r="K180" s="152">
        <v>37</v>
      </c>
      <c r="L180" s="145">
        <f t="shared" si="8"/>
        <v>10</v>
      </c>
      <c r="M180" s="145">
        <f t="shared" si="9"/>
        <v>128</v>
      </c>
      <c r="N180" s="117"/>
      <c r="O180" s="118">
        <f t="shared" si="10"/>
        <v>0.0027037476646379547</v>
      </c>
      <c r="P180" s="118">
        <f t="shared" si="11"/>
        <v>0.03072624357269397</v>
      </c>
    </row>
    <row r="181" spans="1:16" ht="21.75" customHeight="1">
      <c r="A181" s="94" t="s">
        <v>225</v>
      </c>
      <c r="B181" s="144">
        <v>0</v>
      </c>
      <c r="C181" s="144">
        <v>7</v>
      </c>
      <c r="D181" s="150">
        <v>0</v>
      </c>
      <c r="E181" s="150">
        <v>6</v>
      </c>
      <c r="F181" s="116">
        <v>1</v>
      </c>
      <c r="G181" s="116">
        <v>4</v>
      </c>
      <c r="H181" s="152">
        <v>0</v>
      </c>
      <c r="I181" s="152">
        <v>4</v>
      </c>
      <c r="J181" s="152">
        <v>1</v>
      </c>
      <c r="K181" s="152">
        <v>7</v>
      </c>
      <c r="L181" s="145">
        <f t="shared" si="8"/>
        <v>2</v>
      </c>
      <c r="M181" s="145">
        <f t="shared" si="9"/>
        <v>28</v>
      </c>
      <c r="N181" s="117"/>
      <c r="O181" s="118">
        <f t="shared" si="10"/>
        <v>0.0005407495329275909</v>
      </c>
      <c r="P181" s="118">
        <f t="shared" si="11"/>
        <v>0.006721365781526806</v>
      </c>
    </row>
    <row r="182" spans="1:16" ht="21.75" customHeight="1">
      <c r="A182" s="94" t="s">
        <v>226</v>
      </c>
      <c r="B182" s="144">
        <v>0</v>
      </c>
      <c r="C182" s="144">
        <v>5</v>
      </c>
      <c r="D182" s="150">
        <v>0</v>
      </c>
      <c r="E182" s="150">
        <v>12</v>
      </c>
      <c r="F182" s="116">
        <v>0</v>
      </c>
      <c r="G182" s="116">
        <v>6</v>
      </c>
      <c r="H182" s="152">
        <v>0</v>
      </c>
      <c r="I182" s="152">
        <v>0</v>
      </c>
      <c r="J182" s="152">
        <v>0</v>
      </c>
      <c r="K182" s="152">
        <v>5</v>
      </c>
      <c r="L182" s="145">
        <f t="shared" si="8"/>
        <v>0</v>
      </c>
      <c r="M182" s="145">
        <f t="shared" si="9"/>
        <v>28</v>
      </c>
      <c r="N182" s="117"/>
      <c r="O182" s="118">
        <f t="shared" si="10"/>
        <v>0</v>
      </c>
      <c r="P182" s="118">
        <f t="shared" si="11"/>
        <v>0.006721365781526806</v>
      </c>
    </row>
    <row r="183" spans="1:16" ht="21.75" customHeight="1">
      <c r="A183" s="94" t="s">
        <v>227</v>
      </c>
      <c r="B183" s="144">
        <v>0</v>
      </c>
      <c r="C183" s="144">
        <v>21</v>
      </c>
      <c r="D183" s="150">
        <v>0</v>
      </c>
      <c r="E183" s="150">
        <v>23</v>
      </c>
      <c r="F183" s="116">
        <v>0</v>
      </c>
      <c r="G183" s="116">
        <v>55</v>
      </c>
      <c r="H183" s="152">
        <v>0</v>
      </c>
      <c r="I183" s="152">
        <v>27</v>
      </c>
      <c r="J183" s="152">
        <v>0</v>
      </c>
      <c r="K183" s="152">
        <v>29</v>
      </c>
      <c r="L183" s="145">
        <f t="shared" si="8"/>
        <v>0</v>
      </c>
      <c r="M183" s="145">
        <f t="shared" si="9"/>
        <v>155</v>
      </c>
      <c r="N183" s="117"/>
      <c r="O183" s="118">
        <f t="shared" si="10"/>
        <v>0</v>
      </c>
      <c r="P183" s="118">
        <f t="shared" si="11"/>
        <v>0.03720756057630911</v>
      </c>
    </row>
    <row r="184" spans="1:16" ht="21.75" customHeight="1">
      <c r="A184" s="94" t="s">
        <v>228</v>
      </c>
      <c r="B184" s="144">
        <v>0</v>
      </c>
      <c r="C184" s="144">
        <v>0</v>
      </c>
      <c r="D184" s="150">
        <v>0</v>
      </c>
      <c r="E184" s="150">
        <v>0</v>
      </c>
      <c r="F184" s="116">
        <v>0</v>
      </c>
      <c r="G184" s="116">
        <v>1</v>
      </c>
      <c r="H184" s="152">
        <v>0</v>
      </c>
      <c r="I184" s="152">
        <v>1</v>
      </c>
      <c r="J184" s="152">
        <v>0</v>
      </c>
      <c r="K184" s="152">
        <v>1</v>
      </c>
      <c r="L184" s="145">
        <f t="shared" si="8"/>
        <v>0</v>
      </c>
      <c r="M184" s="145">
        <f t="shared" si="9"/>
        <v>3</v>
      </c>
      <c r="N184" s="117"/>
      <c r="O184" s="118">
        <f t="shared" si="10"/>
        <v>0</v>
      </c>
      <c r="P184" s="118">
        <f t="shared" si="11"/>
        <v>0.000720146333735015</v>
      </c>
    </row>
    <row r="185" spans="1:16" ht="21.75" customHeight="1">
      <c r="A185" s="94" t="s">
        <v>229</v>
      </c>
      <c r="B185" s="144">
        <v>18</v>
      </c>
      <c r="C185" s="144">
        <v>32</v>
      </c>
      <c r="D185" s="150">
        <v>5</v>
      </c>
      <c r="E185" s="150">
        <v>41</v>
      </c>
      <c r="F185" s="116">
        <v>20</v>
      </c>
      <c r="G185" s="116">
        <v>40</v>
      </c>
      <c r="H185" s="152">
        <v>6</v>
      </c>
      <c r="I185" s="152">
        <v>62</v>
      </c>
      <c r="J185" s="152">
        <v>5</v>
      </c>
      <c r="K185" s="152">
        <v>54</v>
      </c>
      <c r="L185" s="145">
        <f t="shared" si="8"/>
        <v>54</v>
      </c>
      <c r="M185" s="145">
        <f t="shared" si="9"/>
        <v>229</v>
      </c>
      <c r="N185" s="117"/>
      <c r="O185" s="118">
        <f t="shared" si="10"/>
        <v>0.014600237389044956</v>
      </c>
      <c r="P185" s="118">
        <f t="shared" si="11"/>
        <v>0.05497117014177281</v>
      </c>
    </row>
    <row r="186" spans="1:16" ht="21.75" customHeight="1">
      <c r="A186" s="94" t="s">
        <v>230</v>
      </c>
      <c r="B186" s="144">
        <v>1</v>
      </c>
      <c r="C186" s="144">
        <v>4</v>
      </c>
      <c r="D186" s="150">
        <v>1</v>
      </c>
      <c r="E186" s="150">
        <v>2</v>
      </c>
      <c r="F186" s="116">
        <v>0</v>
      </c>
      <c r="G186" s="116">
        <v>9</v>
      </c>
      <c r="H186" s="152">
        <v>1</v>
      </c>
      <c r="I186" s="152">
        <v>0</v>
      </c>
      <c r="J186" s="152">
        <v>3</v>
      </c>
      <c r="K186" s="152">
        <v>3</v>
      </c>
      <c r="L186" s="145">
        <f t="shared" si="8"/>
        <v>6</v>
      </c>
      <c r="M186" s="145">
        <f t="shared" si="9"/>
        <v>18</v>
      </c>
      <c r="N186" s="117"/>
      <c r="O186" s="118">
        <f t="shared" si="10"/>
        <v>0.0016222485987827727</v>
      </c>
      <c r="P186" s="118">
        <f t="shared" si="11"/>
        <v>0.00432087800241009</v>
      </c>
    </row>
    <row r="187" spans="1:16" ht="21.75" customHeight="1">
      <c r="A187" s="94" t="s">
        <v>231</v>
      </c>
      <c r="B187" s="144">
        <v>55</v>
      </c>
      <c r="C187" s="144">
        <v>522</v>
      </c>
      <c r="D187" s="150">
        <v>31</v>
      </c>
      <c r="E187" s="150">
        <v>417</v>
      </c>
      <c r="F187" s="116">
        <v>29</v>
      </c>
      <c r="G187" s="116">
        <v>387</v>
      </c>
      <c r="H187" s="152">
        <v>33</v>
      </c>
      <c r="I187" s="152">
        <v>216</v>
      </c>
      <c r="J187" s="152">
        <v>36</v>
      </c>
      <c r="K187" s="152">
        <v>179</v>
      </c>
      <c r="L187" s="145">
        <f t="shared" si="8"/>
        <v>184</v>
      </c>
      <c r="M187" s="145">
        <f t="shared" si="9"/>
        <v>1721</v>
      </c>
      <c r="N187" s="117"/>
      <c r="O187" s="118">
        <f t="shared" si="10"/>
        <v>0.04974895702933836</v>
      </c>
      <c r="P187" s="118">
        <f t="shared" si="11"/>
        <v>0.4131239467859869</v>
      </c>
    </row>
    <row r="188" spans="1:16" ht="21.75" customHeight="1">
      <c r="A188" s="94" t="s">
        <v>232</v>
      </c>
      <c r="B188" s="144">
        <v>200</v>
      </c>
      <c r="C188" s="144">
        <v>746</v>
      </c>
      <c r="D188" s="150">
        <v>138</v>
      </c>
      <c r="E188" s="150">
        <v>634</v>
      </c>
      <c r="F188" s="116">
        <v>160</v>
      </c>
      <c r="G188" s="116">
        <v>633</v>
      </c>
      <c r="H188" s="152">
        <v>141</v>
      </c>
      <c r="I188" s="152">
        <v>561</v>
      </c>
      <c r="J188" s="152">
        <v>175</v>
      </c>
      <c r="K188" s="152">
        <v>592</v>
      </c>
      <c r="L188" s="145">
        <f t="shared" si="8"/>
        <v>814</v>
      </c>
      <c r="M188" s="145">
        <f t="shared" si="9"/>
        <v>3166</v>
      </c>
      <c r="N188" s="117"/>
      <c r="O188" s="118">
        <f t="shared" si="10"/>
        <v>0.22008505990152952</v>
      </c>
      <c r="P188" s="118">
        <f t="shared" si="11"/>
        <v>0.7599944308683525</v>
      </c>
    </row>
    <row r="189" spans="1:16" ht="21.75" customHeight="1">
      <c r="A189" s="94" t="s">
        <v>233</v>
      </c>
      <c r="B189" s="144">
        <v>0</v>
      </c>
      <c r="C189" s="144">
        <v>6</v>
      </c>
      <c r="D189" s="150">
        <v>1</v>
      </c>
      <c r="E189" s="150">
        <v>15</v>
      </c>
      <c r="F189" s="116">
        <v>0</v>
      </c>
      <c r="G189" s="116">
        <v>5</v>
      </c>
      <c r="H189" s="152">
        <v>1</v>
      </c>
      <c r="I189" s="152">
        <v>10</v>
      </c>
      <c r="J189" s="152">
        <v>0</v>
      </c>
      <c r="K189" s="152">
        <v>10</v>
      </c>
      <c r="L189" s="145">
        <f t="shared" si="8"/>
        <v>2</v>
      </c>
      <c r="M189" s="145">
        <f t="shared" si="9"/>
        <v>46</v>
      </c>
      <c r="N189" s="117"/>
      <c r="O189" s="118">
        <f t="shared" si="10"/>
        <v>0.0005407495329275909</v>
      </c>
      <c r="P189" s="118">
        <f t="shared" si="11"/>
        <v>0.011042243783936896</v>
      </c>
    </row>
    <row r="190" spans="1:16" ht="21.75" customHeight="1">
      <c r="A190" s="94" t="s">
        <v>234</v>
      </c>
      <c r="B190" s="144">
        <v>0</v>
      </c>
      <c r="C190" s="144">
        <v>0</v>
      </c>
      <c r="D190" s="150">
        <v>0</v>
      </c>
      <c r="E190" s="150">
        <v>0</v>
      </c>
      <c r="F190" s="116">
        <v>0</v>
      </c>
      <c r="G190" s="116">
        <v>1</v>
      </c>
      <c r="H190" s="152">
        <v>0</v>
      </c>
      <c r="I190" s="152">
        <v>1</v>
      </c>
      <c r="J190" s="152">
        <v>0</v>
      </c>
      <c r="K190" s="152">
        <v>1</v>
      </c>
      <c r="L190" s="145">
        <f t="shared" si="8"/>
        <v>0</v>
      </c>
      <c r="M190" s="145">
        <f t="shared" si="9"/>
        <v>3</v>
      </c>
      <c r="N190" s="117"/>
      <c r="O190" s="118">
        <f t="shared" si="10"/>
        <v>0</v>
      </c>
      <c r="P190" s="118">
        <f t="shared" si="11"/>
        <v>0.000720146333735015</v>
      </c>
    </row>
    <row r="191" spans="1:16" ht="21.75" customHeight="1">
      <c r="A191" s="94" t="s">
        <v>235</v>
      </c>
      <c r="B191" s="144">
        <v>4</v>
      </c>
      <c r="C191" s="144">
        <v>10</v>
      </c>
      <c r="D191" s="150">
        <v>4</v>
      </c>
      <c r="E191" s="150">
        <v>5</v>
      </c>
      <c r="F191" s="116">
        <v>3</v>
      </c>
      <c r="G191" s="116">
        <v>13</v>
      </c>
      <c r="H191" s="152">
        <v>7</v>
      </c>
      <c r="I191" s="152">
        <v>36</v>
      </c>
      <c r="J191" s="152">
        <v>1</v>
      </c>
      <c r="K191" s="152">
        <v>7</v>
      </c>
      <c r="L191" s="145">
        <f t="shared" si="8"/>
        <v>19</v>
      </c>
      <c r="M191" s="145">
        <f t="shared" si="9"/>
        <v>71</v>
      </c>
      <c r="N191" s="117"/>
      <c r="O191" s="118">
        <f t="shared" si="10"/>
        <v>0.005137120562812114</v>
      </c>
      <c r="P191" s="118">
        <f t="shared" si="11"/>
        <v>0.017043463231728687</v>
      </c>
    </row>
    <row r="192" spans="1:16" ht="21.75" customHeight="1">
      <c r="A192" s="94" t="s">
        <v>236</v>
      </c>
      <c r="B192" s="144">
        <v>4</v>
      </c>
      <c r="C192" s="144">
        <v>70</v>
      </c>
      <c r="D192" s="150">
        <v>2</v>
      </c>
      <c r="E192" s="150">
        <v>48</v>
      </c>
      <c r="F192" s="116">
        <v>5</v>
      </c>
      <c r="G192" s="116">
        <v>74</v>
      </c>
      <c r="H192" s="152">
        <v>2</v>
      </c>
      <c r="I192" s="152">
        <v>49</v>
      </c>
      <c r="J192" s="152">
        <v>4</v>
      </c>
      <c r="K192" s="152">
        <v>70</v>
      </c>
      <c r="L192" s="145">
        <f t="shared" si="8"/>
        <v>17</v>
      </c>
      <c r="M192" s="145">
        <f t="shared" si="9"/>
        <v>311</v>
      </c>
      <c r="N192" s="117"/>
      <c r="O192" s="118">
        <f t="shared" si="10"/>
        <v>0.004596371029884523</v>
      </c>
      <c r="P192" s="118">
        <f t="shared" si="11"/>
        <v>0.07465516993052988</v>
      </c>
    </row>
    <row r="193" spans="1:16" ht="21.75" customHeight="1">
      <c r="A193" s="94" t="s">
        <v>237</v>
      </c>
      <c r="B193" s="144">
        <v>0</v>
      </c>
      <c r="C193" s="144">
        <v>0</v>
      </c>
      <c r="D193" s="150">
        <v>0</v>
      </c>
      <c r="E193" s="150">
        <v>0</v>
      </c>
      <c r="F193" s="116">
        <v>0</v>
      </c>
      <c r="G193" s="116">
        <v>0</v>
      </c>
      <c r="H193" s="152">
        <v>0</v>
      </c>
      <c r="I193" s="152">
        <v>0</v>
      </c>
      <c r="J193" s="152">
        <v>0</v>
      </c>
      <c r="K193" s="152">
        <v>0</v>
      </c>
      <c r="L193" s="145">
        <f t="shared" si="8"/>
        <v>0</v>
      </c>
      <c r="M193" s="145">
        <f t="shared" si="9"/>
        <v>0</v>
      </c>
      <c r="N193" s="117"/>
      <c r="O193" s="118">
        <f t="shared" si="10"/>
        <v>0</v>
      </c>
      <c r="P193" s="118">
        <f t="shared" si="11"/>
        <v>0</v>
      </c>
    </row>
    <row r="194" spans="1:16" ht="21.75" customHeight="1">
      <c r="A194" s="94" t="s">
        <v>238</v>
      </c>
      <c r="B194" s="144">
        <v>0</v>
      </c>
      <c r="C194" s="144">
        <v>0</v>
      </c>
      <c r="D194" s="150">
        <v>0</v>
      </c>
      <c r="E194" s="150">
        <v>1</v>
      </c>
      <c r="F194" s="116">
        <v>0</v>
      </c>
      <c r="G194" s="116">
        <v>1</v>
      </c>
      <c r="H194" s="152">
        <v>0</v>
      </c>
      <c r="I194" s="152">
        <v>3</v>
      </c>
      <c r="J194" s="152">
        <v>0</v>
      </c>
      <c r="K194" s="152">
        <v>0</v>
      </c>
      <c r="L194" s="145">
        <f t="shared" si="8"/>
        <v>0</v>
      </c>
      <c r="M194" s="145">
        <f t="shared" si="9"/>
        <v>5</v>
      </c>
      <c r="N194" s="117"/>
      <c r="O194" s="118">
        <f t="shared" si="10"/>
        <v>0</v>
      </c>
      <c r="P194" s="118">
        <f t="shared" si="11"/>
        <v>0.0012002438895583583</v>
      </c>
    </row>
    <row r="195" spans="1:16" ht="21.75" customHeight="1">
      <c r="A195" s="94" t="s">
        <v>239</v>
      </c>
      <c r="B195" s="144">
        <v>0</v>
      </c>
      <c r="C195" s="144">
        <v>0</v>
      </c>
      <c r="D195" s="150">
        <v>0</v>
      </c>
      <c r="E195" s="150">
        <v>0</v>
      </c>
      <c r="F195" s="116">
        <v>0</v>
      </c>
      <c r="G195" s="116">
        <v>0</v>
      </c>
      <c r="H195" s="152">
        <v>0</v>
      </c>
      <c r="I195" s="152">
        <v>0</v>
      </c>
      <c r="J195" s="152">
        <v>0</v>
      </c>
      <c r="K195" s="152">
        <v>0</v>
      </c>
      <c r="L195" s="145">
        <f t="shared" si="8"/>
        <v>0</v>
      </c>
      <c r="M195" s="145">
        <f t="shared" si="9"/>
        <v>0</v>
      </c>
      <c r="N195" s="117"/>
      <c r="O195" s="118">
        <f t="shared" si="10"/>
        <v>0</v>
      </c>
      <c r="P195" s="118">
        <f t="shared" si="11"/>
        <v>0</v>
      </c>
    </row>
    <row r="196" spans="1:16" ht="21.75" customHeight="1">
      <c r="A196" s="94" t="s">
        <v>240</v>
      </c>
      <c r="B196" s="144">
        <v>0</v>
      </c>
      <c r="C196" s="144">
        <v>1</v>
      </c>
      <c r="D196" s="150">
        <v>0</v>
      </c>
      <c r="E196" s="150">
        <v>1</v>
      </c>
      <c r="F196" s="116">
        <v>0</v>
      </c>
      <c r="G196" s="116">
        <v>0</v>
      </c>
      <c r="H196" s="152">
        <v>0</v>
      </c>
      <c r="I196" s="152">
        <v>0</v>
      </c>
      <c r="J196" s="152">
        <v>0</v>
      </c>
      <c r="K196" s="152">
        <v>0</v>
      </c>
      <c r="L196" s="145">
        <f t="shared" si="8"/>
        <v>0</v>
      </c>
      <c r="M196" s="145">
        <f t="shared" si="9"/>
        <v>2</v>
      </c>
      <c r="N196" s="117"/>
      <c r="O196" s="118">
        <f t="shared" si="10"/>
        <v>0</v>
      </c>
      <c r="P196" s="118">
        <f t="shared" si="11"/>
        <v>0.00048009755582334326</v>
      </c>
    </row>
    <row r="197" spans="1:16" ht="21.75" customHeight="1">
      <c r="A197" s="94" t="s">
        <v>241</v>
      </c>
      <c r="B197" s="144">
        <v>0</v>
      </c>
      <c r="C197" s="144">
        <v>0</v>
      </c>
      <c r="D197" s="150">
        <v>0</v>
      </c>
      <c r="E197" s="150">
        <v>1</v>
      </c>
      <c r="F197" s="116">
        <v>0</v>
      </c>
      <c r="G197" s="116">
        <v>0</v>
      </c>
      <c r="H197" s="152">
        <v>0</v>
      </c>
      <c r="I197" s="152">
        <v>0</v>
      </c>
      <c r="J197" s="152">
        <v>0</v>
      </c>
      <c r="K197" s="152">
        <v>0</v>
      </c>
      <c r="L197" s="145">
        <f t="shared" si="8"/>
        <v>0</v>
      </c>
      <c r="M197" s="145">
        <f t="shared" si="9"/>
        <v>1</v>
      </c>
      <c r="N197" s="117"/>
      <c r="O197" s="118">
        <f t="shared" si="10"/>
        <v>0</v>
      </c>
      <c r="P197" s="118">
        <f t="shared" si="11"/>
        <v>0.00024004877791167163</v>
      </c>
    </row>
    <row r="198" spans="1:16" ht="21.75" customHeight="1">
      <c r="A198" s="94" t="s">
        <v>242</v>
      </c>
      <c r="B198" s="144">
        <v>0</v>
      </c>
      <c r="C198" s="144">
        <v>0</v>
      </c>
      <c r="D198" s="150">
        <v>0</v>
      </c>
      <c r="E198" s="150">
        <v>0</v>
      </c>
      <c r="F198" s="116">
        <v>0</v>
      </c>
      <c r="G198" s="116">
        <v>0</v>
      </c>
      <c r="H198" s="152">
        <v>0</v>
      </c>
      <c r="I198" s="152">
        <v>0</v>
      </c>
      <c r="J198" s="152">
        <v>0</v>
      </c>
      <c r="K198" s="152">
        <v>0</v>
      </c>
      <c r="L198" s="145">
        <f t="shared" si="8"/>
        <v>0</v>
      </c>
      <c r="M198" s="145">
        <f t="shared" si="9"/>
        <v>0</v>
      </c>
      <c r="N198" s="117"/>
      <c r="O198" s="118">
        <f t="shared" si="10"/>
        <v>0</v>
      </c>
      <c r="P198" s="118">
        <f t="shared" si="11"/>
        <v>0</v>
      </c>
    </row>
    <row r="199" spans="1:16" ht="21.75" customHeight="1">
      <c r="A199" s="94" t="s">
        <v>243</v>
      </c>
      <c r="B199" s="144">
        <v>27</v>
      </c>
      <c r="C199" s="144">
        <v>14</v>
      </c>
      <c r="D199" s="150">
        <v>9</v>
      </c>
      <c r="E199" s="150">
        <v>9</v>
      </c>
      <c r="F199" s="116">
        <v>10</v>
      </c>
      <c r="G199" s="116">
        <v>27</v>
      </c>
      <c r="H199" s="152">
        <v>11</v>
      </c>
      <c r="I199" s="152">
        <v>21</v>
      </c>
      <c r="J199" s="152">
        <v>17</v>
      </c>
      <c r="K199" s="152">
        <v>23</v>
      </c>
      <c r="L199" s="145">
        <f t="shared" si="8"/>
        <v>74</v>
      </c>
      <c r="M199" s="145">
        <f t="shared" si="9"/>
        <v>94</v>
      </c>
      <c r="N199" s="117"/>
      <c r="O199" s="118">
        <f t="shared" si="10"/>
        <v>0.020007732718320865</v>
      </c>
      <c r="P199" s="118">
        <f t="shared" si="11"/>
        <v>0.022564585123697137</v>
      </c>
    </row>
    <row r="200" spans="1:16" ht="21.75" customHeight="1">
      <c r="A200" s="94" t="s">
        <v>244</v>
      </c>
      <c r="B200" s="144">
        <v>0</v>
      </c>
      <c r="C200" s="144">
        <v>3</v>
      </c>
      <c r="D200" s="150">
        <v>2</v>
      </c>
      <c r="E200" s="150">
        <v>3</v>
      </c>
      <c r="F200" s="116">
        <v>0</v>
      </c>
      <c r="G200" s="116">
        <v>5</v>
      </c>
      <c r="H200" s="152">
        <v>0</v>
      </c>
      <c r="I200" s="152">
        <v>2</v>
      </c>
      <c r="J200" s="152">
        <v>1</v>
      </c>
      <c r="K200" s="152">
        <v>3</v>
      </c>
      <c r="L200" s="145">
        <f t="shared" si="8"/>
        <v>3</v>
      </c>
      <c r="M200" s="145">
        <f t="shared" si="9"/>
        <v>16</v>
      </c>
      <c r="N200" s="117"/>
      <c r="O200" s="118">
        <f t="shared" si="10"/>
        <v>0.0008111242993913863</v>
      </c>
      <c r="P200" s="118">
        <f t="shared" si="11"/>
        <v>0.003840780446586746</v>
      </c>
    </row>
    <row r="201" spans="1:16" ht="21.75" customHeight="1">
      <c r="A201" s="94" t="s">
        <v>245</v>
      </c>
      <c r="B201" s="144">
        <v>0</v>
      </c>
      <c r="C201" s="144">
        <v>0</v>
      </c>
      <c r="D201" s="150">
        <v>0</v>
      </c>
      <c r="E201" s="150">
        <v>0</v>
      </c>
      <c r="F201" s="116">
        <v>0</v>
      </c>
      <c r="G201" s="116">
        <v>0</v>
      </c>
      <c r="H201" s="152">
        <v>0</v>
      </c>
      <c r="I201" s="152">
        <v>1</v>
      </c>
      <c r="J201" s="152">
        <v>0</v>
      </c>
      <c r="K201" s="152">
        <v>0</v>
      </c>
      <c r="L201" s="145">
        <f aca="true" t="shared" si="12" ref="L201:L231">+B201+D201+F201+H201+J201</f>
        <v>0</v>
      </c>
      <c r="M201" s="145">
        <f aca="true" t="shared" si="13" ref="M201:M231">+C201+E201+G201+I201+K201</f>
        <v>1</v>
      </c>
      <c r="N201" s="117"/>
      <c r="O201" s="118">
        <f aca="true" t="shared" si="14" ref="O201:O231">+L201/L$232*100</f>
        <v>0</v>
      </c>
      <c r="P201" s="118">
        <f aca="true" t="shared" si="15" ref="P201:P231">+M201/M$232*100</f>
        <v>0.00024004877791167163</v>
      </c>
    </row>
    <row r="202" spans="1:16" ht="21.75" customHeight="1">
      <c r="A202" s="94" t="s">
        <v>246</v>
      </c>
      <c r="B202" s="144">
        <v>5</v>
      </c>
      <c r="C202" s="144">
        <v>35</v>
      </c>
      <c r="D202" s="150">
        <v>10</v>
      </c>
      <c r="E202" s="150">
        <v>32</v>
      </c>
      <c r="F202" s="116">
        <v>28</v>
      </c>
      <c r="G202" s="116">
        <v>24</v>
      </c>
      <c r="H202" s="152">
        <v>22</v>
      </c>
      <c r="I202" s="152">
        <v>27</v>
      </c>
      <c r="J202" s="152">
        <v>13</v>
      </c>
      <c r="K202" s="152">
        <v>32</v>
      </c>
      <c r="L202" s="145">
        <f t="shared" si="12"/>
        <v>78</v>
      </c>
      <c r="M202" s="145">
        <f t="shared" si="13"/>
        <v>150</v>
      </c>
      <c r="N202" s="117"/>
      <c r="O202" s="118">
        <f t="shared" si="14"/>
        <v>0.021089231784176047</v>
      </c>
      <c r="P202" s="118">
        <f t="shared" si="15"/>
        <v>0.03600731668675075</v>
      </c>
    </row>
    <row r="203" spans="1:16" ht="21.75" customHeight="1">
      <c r="A203" s="94" t="s">
        <v>247</v>
      </c>
      <c r="B203" s="144">
        <v>0</v>
      </c>
      <c r="C203" s="144">
        <v>0</v>
      </c>
      <c r="D203" s="150">
        <v>0</v>
      </c>
      <c r="E203" s="150">
        <v>0</v>
      </c>
      <c r="F203" s="116">
        <v>0</v>
      </c>
      <c r="G203" s="116">
        <v>0</v>
      </c>
      <c r="H203" s="152">
        <v>0</v>
      </c>
      <c r="I203" s="152">
        <v>0</v>
      </c>
      <c r="J203" s="152">
        <v>0</v>
      </c>
      <c r="K203" s="152">
        <v>0</v>
      </c>
      <c r="L203" s="145">
        <f t="shared" si="12"/>
        <v>0</v>
      </c>
      <c r="M203" s="145">
        <f t="shared" si="13"/>
        <v>0</v>
      </c>
      <c r="N203" s="117"/>
      <c r="O203" s="118">
        <f t="shared" si="14"/>
        <v>0</v>
      </c>
      <c r="P203" s="118">
        <f t="shared" si="15"/>
        <v>0</v>
      </c>
    </row>
    <row r="204" spans="1:16" ht="21.75" customHeight="1">
      <c r="A204" s="94" t="s">
        <v>248</v>
      </c>
      <c r="B204" s="144">
        <v>7</v>
      </c>
      <c r="C204" s="144">
        <v>100</v>
      </c>
      <c r="D204" s="150">
        <v>3</v>
      </c>
      <c r="E204" s="150">
        <v>106</v>
      </c>
      <c r="F204" s="116">
        <v>1</v>
      </c>
      <c r="G204" s="116">
        <v>66</v>
      </c>
      <c r="H204" s="152">
        <v>1</v>
      </c>
      <c r="I204" s="152">
        <v>32</v>
      </c>
      <c r="J204" s="152">
        <v>6</v>
      </c>
      <c r="K204" s="152">
        <v>83</v>
      </c>
      <c r="L204" s="145">
        <f t="shared" si="12"/>
        <v>18</v>
      </c>
      <c r="M204" s="145">
        <f t="shared" si="13"/>
        <v>387</v>
      </c>
      <c r="N204" s="117"/>
      <c r="O204" s="118">
        <f t="shared" si="14"/>
        <v>0.0048667457963483185</v>
      </c>
      <c r="P204" s="118">
        <f t="shared" si="15"/>
        <v>0.09289887705181693</v>
      </c>
    </row>
    <row r="205" spans="1:16" ht="21.75" customHeight="1">
      <c r="A205" s="94" t="s">
        <v>249</v>
      </c>
      <c r="B205" s="144">
        <v>0</v>
      </c>
      <c r="C205" s="144">
        <v>1</v>
      </c>
      <c r="D205" s="150">
        <v>0</v>
      </c>
      <c r="E205" s="150">
        <v>0</v>
      </c>
      <c r="F205" s="116">
        <v>0</v>
      </c>
      <c r="G205" s="116">
        <v>0</v>
      </c>
      <c r="H205" s="152">
        <v>0</v>
      </c>
      <c r="I205" s="152">
        <v>4</v>
      </c>
      <c r="J205" s="152">
        <v>2</v>
      </c>
      <c r="K205" s="152">
        <v>0</v>
      </c>
      <c r="L205" s="145">
        <f t="shared" si="12"/>
        <v>2</v>
      </c>
      <c r="M205" s="145">
        <f t="shared" si="13"/>
        <v>5</v>
      </c>
      <c r="N205" s="117"/>
      <c r="O205" s="118">
        <f t="shared" si="14"/>
        <v>0.0005407495329275909</v>
      </c>
      <c r="P205" s="118">
        <f t="shared" si="15"/>
        <v>0.0012002438895583583</v>
      </c>
    </row>
    <row r="206" spans="1:16" ht="21.75" customHeight="1">
      <c r="A206" s="94" t="s">
        <v>250</v>
      </c>
      <c r="B206" s="144">
        <v>44</v>
      </c>
      <c r="C206" s="144">
        <v>254</v>
      </c>
      <c r="D206" s="150">
        <v>157</v>
      </c>
      <c r="E206" s="150">
        <v>210</v>
      </c>
      <c r="F206" s="116">
        <v>96</v>
      </c>
      <c r="G206" s="116">
        <v>289</v>
      </c>
      <c r="H206" s="152">
        <v>90</v>
      </c>
      <c r="I206" s="152">
        <v>282</v>
      </c>
      <c r="J206" s="152">
        <v>70</v>
      </c>
      <c r="K206" s="152">
        <v>230</v>
      </c>
      <c r="L206" s="145">
        <f t="shared" si="12"/>
        <v>457</v>
      </c>
      <c r="M206" s="145">
        <f t="shared" si="13"/>
        <v>1265</v>
      </c>
      <c r="N206" s="117"/>
      <c r="O206" s="118">
        <f t="shared" si="14"/>
        <v>0.12356126827395453</v>
      </c>
      <c r="P206" s="118">
        <f t="shared" si="15"/>
        <v>0.30366170405826465</v>
      </c>
    </row>
    <row r="207" spans="1:16" ht="21.75" customHeight="1">
      <c r="A207" s="94" t="s">
        <v>251</v>
      </c>
      <c r="B207" s="144">
        <v>0</v>
      </c>
      <c r="C207" s="144">
        <v>0</v>
      </c>
      <c r="D207" s="150">
        <v>0</v>
      </c>
      <c r="E207" s="150">
        <v>1</v>
      </c>
      <c r="F207" s="116">
        <v>0</v>
      </c>
      <c r="G207" s="116">
        <v>1</v>
      </c>
      <c r="H207" s="152">
        <v>0</v>
      </c>
      <c r="I207" s="152">
        <v>2</v>
      </c>
      <c r="J207" s="152">
        <v>0</v>
      </c>
      <c r="K207" s="152">
        <v>2</v>
      </c>
      <c r="L207" s="145">
        <f t="shared" si="12"/>
        <v>0</v>
      </c>
      <c r="M207" s="145">
        <f t="shared" si="13"/>
        <v>6</v>
      </c>
      <c r="N207" s="117"/>
      <c r="O207" s="118">
        <f t="shared" si="14"/>
        <v>0</v>
      </c>
      <c r="P207" s="118">
        <f t="shared" si="15"/>
        <v>0.00144029266747003</v>
      </c>
    </row>
    <row r="208" spans="1:16" ht="21.75" customHeight="1">
      <c r="A208" s="94" t="s">
        <v>252</v>
      </c>
      <c r="B208" s="144">
        <v>0</v>
      </c>
      <c r="C208" s="144">
        <v>0</v>
      </c>
      <c r="D208" s="150">
        <v>0</v>
      </c>
      <c r="E208" s="150">
        <v>0</v>
      </c>
      <c r="F208" s="116">
        <v>0</v>
      </c>
      <c r="G208" s="116">
        <v>0</v>
      </c>
      <c r="H208" s="152">
        <v>0</v>
      </c>
      <c r="I208" s="152">
        <v>0</v>
      </c>
      <c r="J208" s="152">
        <v>0</v>
      </c>
      <c r="K208" s="152">
        <v>1</v>
      </c>
      <c r="L208" s="145">
        <f t="shared" si="12"/>
        <v>0</v>
      </c>
      <c r="M208" s="145">
        <f t="shared" si="13"/>
        <v>1</v>
      </c>
      <c r="N208" s="117"/>
      <c r="O208" s="118">
        <f t="shared" si="14"/>
        <v>0</v>
      </c>
      <c r="P208" s="118">
        <f t="shared" si="15"/>
        <v>0.00024004877791167163</v>
      </c>
    </row>
    <row r="209" spans="1:16" ht="21.75" customHeight="1">
      <c r="A209" s="94" t="s">
        <v>253</v>
      </c>
      <c r="B209" s="144">
        <v>0</v>
      </c>
      <c r="C209" s="144">
        <v>0</v>
      </c>
      <c r="D209" s="150">
        <v>0</v>
      </c>
      <c r="E209" s="150">
        <v>0</v>
      </c>
      <c r="F209" s="116">
        <v>0</v>
      </c>
      <c r="G209" s="116">
        <v>0</v>
      </c>
      <c r="H209" s="152">
        <v>0</v>
      </c>
      <c r="I209" s="152">
        <v>3</v>
      </c>
      <c r="J209" s="152">
        <v>0</v>
      </c>
      <c r="K209" s="152">
        <v>0</v>
      </c>
      <c r="L209" s="145">
        <f t="shared" si="12"/>
        <v>0</v>
      </c>
      <c r="M209" s="145">
        <f t="shared" si="13"/>
        <v>3</v>
      </c>
      <c r="N209" s="117"/>
      <c r="O209" s="118">
        <f t="shared" si="14"/>
        <v>0</v>
      </c>
      <c r="P209" s="118">
        <f t="shared" si="15"/>
        <v>0.000720146333735015</v>
      </c>
    </row>
    <row r="210" spans="1:16" ht="21.75" customHeight="1">
      <c r="A210" s="94" t="s">
        <v>254</v>
      </c>
      <c r="B210" s="144">
        <v>0</v>
      </c>
      <c r="C210" s="144">
        <v>0</v>
      </c>
      <c r="D210" s="150">
        <v>0</v>
      </c>
      <c r="E210" s="150">
        <v>0</v>
      </c>
      <c r="F210" s="116">
        <v>0</v>
      </c>
      <c r="G210" s="116">
        <v>0</v>
      </c>
      <c r="H210" s="152">
        <v>0</v>
      </c>
      <c r="I210" s="152">
        <v>0</v>
      </c>
      <c r="J210" s="152">
        <v>0</v>
      </c>
      <c r="K210" s="152">
        <v>0</v>
      </c>
      <c r="L210" s="145">
        <f t="shared" si="12"/>
        <v>0</v>
      </c>
      <c r="M210" s="145">
        <f t="shared" si="13"/>
        <v>0</v>
      </c>
      <c r="N210" s="117"/>
      <c r="O210" s="118">
        <f t="shared" si="14"/>
        <v>0</v>
      </c>
      <c r="P210" s="118">
        <f t="shared" si="15"/>
        <v>0</v>
      </c>
    </row>
    <row r="211" spans="1:16" ht="21.75" customHeight="1">
      <c r="A211" s="161" t="s">
        <v>255</v>
      </c>
      <c r="B211" s="162">
        <v>2706</v>
      </c>
      <c r="C211" s="162">
        <v>2554</v>
      </c>
      <c r="D211" s="162">
        <v>1480</v>
      </c>
      <c r="E211" s="162">
        <v>4037</v>
      </c>
      <c r="F211" s="163">
        <v>2009</v>
      </c>
      <c r="G211" s="163">
        <v>2073</v>
      </c>
      <c r="H211" s="164">
        <v>1232</v>
      </c>
      <c r="I211" s="164">
        <v>1777</v>
      </c>
      <c r="J211" s="164">
        <v>1169</v>
      </c>
      <c r="K211" s="164">
        <v>1928</v>
      </c>
      <c r="L211" s="163">
        <f t="shared" si="12"/>
        <v>8596</v>
      </c>
      <c r="M211" s="163">
        <f t="shared" si="13"/>
        <v>12369</v>
      </c>
      <c r="N211" s="165"/>
      <c r="O211" s="118">
        <f t="shared" si="14"/>
        <v>2.3241414925227857</v>
      </c>
      <c r="P211" s="118">
        <f t="shared" si="15"/>
        <v>2.9691633339894667</v>
      </c>
    </row>
    <row r="212" spans="1:16" ht="21.75" customHeight="1">
      <c r="A212" s="94" t="s">
        <v>256</v>
      </c>
      <c r="B212" s="144">
        <v>0</v>
      </c>
      <c r="C212" s="144">
        <v>10</v>
      </c>
      <c r="D212" s="150">
        <v>0</v>
      </c>
      <c r="E212" s="150">
        <v>3</v>
      </c>
      <c r="F212" s="116">
        <v>0</v>
      </c>
      <c r="G212" s="116">
        <v>9</v>
      </c>
      <c r="H212" s="152">
        <v>2</v>
      </c>
      <c r="I212" s="152">
        <v>3</v>
      </c>
      <c r="J212" s="152">
        <v>0</v>
      </c>
      <c r="K212" s="152">
        <v>9</v>
      </c>
      <c r="L212" s="145">
        <f t="shared" si="12"/>
        <v>2</v>
      </c>
      <c r="M212" s="145">
        <f t="shared" si="13"/>
        <v>34</v>
      </c>
      <c r="N212" s="117"/>
      <c r="O212" s="118">
        <f t="shared" si="14"/>
        <v>0.0005407495329275909</v>
      </c>
      <c r="P212" s="118">
        <f t="shared" si="15"/>
        <v>0.008161658448996837</v>
      </c>
    </row>
    <row r="213" spans="1:16" ht="21.75" customHeight="1">
      <c r="A213" s="94" t="s">
        <v>257</v>
      </c>
      <c r="B213" s="144">
        <v>0</v>
      </c>
      <c r="C213" s="144">
        <v>10</v>
      </c>
      <c r="D213" s="150">
        <v>0</v>
      </c>
      <c r="E213" s="150">
        <v>3</v>
      </c>
      <c r="F213" s="116">
        <v>0</v>
      </c>
      <c r="G213" s="116">
        <v>9</v>
      </c>
      <c r="H213" s="152">
        <v>2</v>
      </c>
      <c r="I213" s="152">
        <v>3</v>
      </c>
      <c r="J213" s="152">
        <v>0</v>
      </c>
      <c r="K213" s="152">
        <v>9</v>
      </c>
      <c r="L213" s="145">
        <f t="shared" si="12"/>
        <v>2</v>
      </c>
      <c r="M213" s="145">
        <f t="shared" si="13"/>
        <v>34</v>
      </c>
      <c r="N213" s="117"/>
      <c r="O213" s="118">
        <f t="shared" si="14"/>
        <v>0.0005407495329275909</v>
      </c>
      <c r="P213" s="118">
        <f t="shared" si="15"/>
        <v>0.008161658448996837</v>
      </c>
    </row>
    <row r="214" spans="1:16" ht="21.75" customHeight="1">
      <c r="A214" s="94" t="s">
        <v>258</v>
      </c>
      <c r="B214" s="144">
        <v>1</v>
      </c>
      <c r="C214" s="144">
        <v>5</v>
      </c>
      <c r="D214" s="150">
        <v>1</v>
      </c>
      <c r="E214" s="150">
        <v>1</v>
      </c>
      <c r="F214" s="116">
        <v>2</v>
      </c>
      <c r="G214" s="116">
        <v>4</v>
      </c>
      <c r="H214" s="152">
        <v>0</v>
      </c>
      <c r="I214" s="152">
        <v>5</v>
      </c>
      <c r="J214" s="152">
        <v>0</v>
      </c>
      <c r="K214" s="152">
        <v>4</v>
      </c>
      <c r="L214" s="145">
        <f t="shared" si="12"/>
        <v>4</v>
      </c>
      <c r="M214" s="145">
        <f t="shared" si="13"/>
        <v>19</v>
      </c>
      <c r="N214" s="117"/>
      <c r="O214" s="118">
        <f t="shared" si="14"/>
        <v>0.0010814990658551819</v>
      </c>
      <c r="P214" s="118">
        <f t="shared" si="15"/>
        <v>0.004560926780321761</v>
      </c>
    </row>
    <row r="215" spans="1:16" ht="21.75" customHeight="1">
      <c r="A215" s="94" t="s">
        <v>259</v>
      </c>
      <c r="B215" s="144">
        <v>1</v>
      </c>
      <c r="C215" s="144">
        <v>5</v>
      </c>
      <c r="D215" s="150">
        <v>1</v>
      </c>
      <c r="E215" s="150">
        <v>1</v>
      </c>
      <c r="F215" s="116">
        <v>2</v>
      </c>
      <c r="G215" s="116">
        <v>4</v>
      </c>
      <c r="H215" s="152">
        <v>0</v>
      </c>
      <c r="I215" s="152">
        <v>5</v>
      </c>
      <c r="J215" s="152">
        <v>0</v>
      </c>
      <c r="K215" s="152">
        <v>4</v>
      </c>
      <c r="L215" s="145">
        <f t="shared" si="12"/>
        <v>4</v>
      </c>
      <c r="M215" s="145">
        <f t="shared" si="13"/>
        <v>19</v>
      </c>
      <c r="N215" s="117"/>
      <c r="O215" s="118">
        <f t="shared" si="14"/>
        <v>0.0010814990658551819</v>
      </c>
      <c r="P215" s="118">
        <f t="shared" si="15"/>
        <v>0.004560926780321761</v>
      </c>
    </row>
    <row r="216" spans="1:16" ht="21.75" customHeight="1">
      <c r="A216" s="94" t="s">
        <v>260</v>
      </c>
      <c r="B216" s="144">
        <v>0</v>
      </c>
      <c r="C216" s="144">
        <v>12</v>
      </c>
      <c r="D216" s="150">
        <v>0</v>
      </c>
      <c r="E216" s="150">
        <v>13</v>
      </c>
      <c r="F216" s="116">
        <v>1</v>
      </c>
      <c r="G216" s="116">
        <v>12</v>
      </c>
      <c r="H216" s="152">
        <v>0</v>
      </c>
      <c r="I216" s="152">
        <v>16</v>
      </c>
      <c r="J216" s="152">
        <v>0</v>
      </c>
      <c r="K216" s="152">
        <v>11</v>
      </c>
      <c r="L216" s="145">
        <f t="shared" si="12"/>
        <v>1</v>
      </c>
      <c r="M216" s="145">
        <f t="shared" si="13"/>
        <v>64</v>
      </c>
      <c r="N216" s="117"/>
      <c r="O216" s="118">
        <f t="shared" si="14"/>
        <v>0.00027037476646379546</v>
      </c>
      <c r="P216" s="118">
        <f t="shared" si="15"/>
        <v>0.015363121786346984</v>
      </c>
    </row>
    <row r="217" spans="1:16" ht="21.75" customHeight="1">
      <c r="A217" s="94" t="s">
        <v>261</v>
      </c>
      <c r="B217" s="144">
        <v>0</v>
      </c>
      <c r="C217" s="144">
        <v>0</v>
      </c>
      <c r="D217" s="150">
        <v>0</v>
      </c>
      <c r="E217" s="150">
        <v>0</v>
      </c>
      <c r="F217" s="116">
        <v>0</v>
      </c>
      <c r="G217" s="116">
        <v>0</v>
      </c>
      <c r="H217" s="152">
        <v>0</v>
      </c>
      <c r="I217" s="152">
        <v>0</v>
      </c>
      <c r="J217" s="152">
        <v>0</v>
      </c>
      <c r="K217" s="152">
        <v>0</v>
      </c>
      <c r="L217" s="145">
        <f t="shared" si="12"/>
        <v>0</v>
      </c>
      <c r="M217" s="145">
        <f t="shared" si="13"/>
        <v>0</v>
      </c>
      <c r="N217" s="117"/>
      <c r="O217" s="118">
        <f t="shared" si="14"/>
        <v>0</v>
      </c>
      <c r="P217" s="118">
        <f t="shared" si="15"/>
        <v>0</v>
      </c>
    </row>
    <row r="218" spans="1:16" ht="21.75" customHeight="1">
      <c r="A218" s="94" t="s">
        <v>262</v>
      </c>
      <c r="B218" s="144">
        <v>0</v>
      </c>
      <c r="C218" s="144">
        <v>1</v>
      </c>
      <c r="D218" s="150">
        <v>0</v>
      </c>
      <c r="E218" s="150">
        <v>0</v>
      </c>
      <c r="F218" s="116">
        <v>0</v>
      </c>
      <c r="G218" s="116">
        <v>0</v>
      </c>
      <c r="H218" s="152">
        <v>0</v>
      </c>
      <c r="I218" s="152">
        <v>2</v>
      </c>
      <c r="J218" s="152">
        <v>0</v>
      </c>
      <c r="K218" s="152">
        <v>0</v>
      </c>
      <c r="L218" s="145">
        <f t="shared" si="12"/>
        <v>0</v>
      </c>
      <c r="M218" s="145">
        <f t="shared" si="13"/>
        <v>3</v>
      </c>
      <c r="N218" s="117"/>
      <c r="O218" s="118">
        <f t="shared" si="14"/>
        <v>0</v>
      </c>
      <c r="P218" s="118">
        <f t="shared" si="15"/>
        <v>0.000720146333735015</v>
      </c>
    </row>
    <row r="219" spans="1:16" ht="21.75" customHeight="1">
      <c r="A219" s="94" t="s">
        <v>263</v>
      </c>
      <c r="B219" s="144">
        <v>0</v>
      </c>
      <c r="C219" s="144">
        <v>0</v>
      </c>
      <c r="D219" s="150">
        <v>1</v>
      </c>
      <c r="E219" s="150">
        <v>0</v>
      </c>
      <c r="F219" s="116">
        <v>0</v>
      </c>
      <c r="G219" s="116">
        <v>3</v>
      </c>
      <c r="H219" s="152">
        <v>0</v>
      </c>
      <c r="I219" s="152">
        <v>2</v>
      </c>
      <c r="J219" s="152">
        <v>0</v>
      </c>
      <c r="K219" s="152">
        <v>1</v>
      </c>
      <c r="L219" s="145">
        <f t="shared" si="12"/>
        <v>1</v>
      </c>
      <c r="M219" s="145">
        <f t="shared" si="13"/>
        <v>6</v>
      </c>
      <c r="N219" s="117"/>
      <c r="O219" s="118">
        <f t="shared" si="14"/>
        <v>0.00027037476646379546</v>
      </c>
      <c r="P219" s="118">
        <f t="shared" si="15"/>
        <v>0.00144029266747003</v>
      </c>
    </row>
    <row r="220" spans="1:16" ht="21.75" customHeight="1">
      <c r="A220" s="94" t="s">
        <v>264</v>
      </c>
      <c r="B220" s="144">
        <v>2</v>
      </c>
      <c r="C220" s="144">
        <v>0</v>
      </c>
      <c r="D220" s="150">
        <v>1</v>
      </c>
      <c r="E220" s="150">
        <v>1</v>
      </c>
      <c r="F220" s="116">
        <v>2</v>
      </c>
      <c r="G220" s="116">
        <v>1</v>
      </c>
      <c r="H220" s="152">
        <v>1</v>
      </c>
      <c r="I220" s="152">
        <v>0</v>
      </c>
      <c r="J220" s="152">
        <v>0</v>
      </c>
      <c r="K220" s="152">
        <v>0</v>
      </c>
      <c r="L220" s="145">
        <f t="shared" si="12"/>
        <v>6</v>
      </c>
      <c r="M220" s="145">
        <f t="shared" si="13"/>
        <v>2</v>
      </c>
      <c r="N220" s="117"/>
      <c r="O220" s="118">
        <f t="shared" si="14"/>
        <v>0.0016222485987827727</v>
      </c>
      <c r="P220" s="118">
        <f t="shared" si="15"/>
        <v>0.00048009755582334326</v>
      </c>
    </row>
    <row r="221" spans="1:16" ht="21.75" customHeight="1">
      <c r="A221" s="94" t="s">
        <v>265</v>
      </c>
      <c r="B221" s="144">
        <v>0</v>
      </c>
      <c r="C221" s="144">
        <v>0</v>
      </c>
      <c r="D221" s="150">
        <v>2</v>
      </c>
      <c r="E221" s="150">
        <v>0</v>
      </c>
      <c r="F221" s="116">
        <v>0</v>
      </c>
      <c r="G221" s="116">
        <v>1</v>
      </c>
      <c r="H221" s="152">
        <v>1</v>
      </c>
      <c r="I221" s="152">
        <v>0</v>
      </c>
      <c r="J221" s="152">
        <v>0</v>
      </c>
      <c r="K221" s="152">
        <v>1</v>
      </c>
      <c r="L221" s="145">
        <f t="shared" si="12"/>
        <v>3</v>
      </c>
      <c r="M221" s="145">
        <f t="shared" si="13"/>
        <v>2</v>
      </c>
      <c r="N221" s="117"/>
      <c r="O221" s="118">
        <f t="shared" si="14"/>
        <v>0.0008111242993913863</v>
      </c>
      <c r="P221" s="118">
        <f t="shared" si="15"/>
        <v>0.00048009755582334326</v>
      </c>
    </row>
    <row r="222" spans="1:16" ht="21.75" customHeight="1">
      <c r="A222" s="94" t="s">
        <v>266</v>
      </c>
      <c r="B222" s="144">
        <v>0</v>
      </c>
      <c r="C222" s="144">
        <v>0</v>
      </c>
      <c r="D222" s="150">
        <v>0</v>
      </c>
      <c r="E222" s="150">
        <v>0</v>
      </c>
      <c r="F222" s="116">
        <v>0</v>
      </c>
      <c r="G222" s="116">
        <v>0</v>
      </c>
      <c r="H222" s="152">
        <v>0</v>
      </c>
      <c r="I222" s="152">
        <v>3</v>
      </c>
      <c r="J222" s="152">
        <v>0</v>
      </c>
      <c r="K222" s="152">
        <v>0</v>
      </c>
      <c r="L222" s="145">
        <f t="shared" si="12"/>
        <v>0</v>
      </c>
      <c r="M222" s="145">
        <f t="shared" si="13"/>
        <v>3</v>
      </c>
      <c r="N222" s="117"/>
      <c r="O222" s="118">
        <f t="shared" si="14"/>
        <v>0</v>
      </c>
      <c r="P222" s="118">
        <f t="shared" si="15"/>
        <v>0.000720146333735015</v>
      </c>
    </row>
    <row r="223" spans="1:16" ht="21.75" customHeight="1">
      <c r="A223" s="94" t="s">
        <v>267</v>
      </c>
      <c r="B223" s="144">
        <v>2</v>
      </c>
      <c r="C223" s="144">
        <v>1</v>
      </c>
      <c r="D223" s="150">
        <v>3</v>
      </c>
      <c r="E223" s="150">
        <v>0</v>
      </c>
      <c r="F223" s="116">
        <v>0</v>
      </c>
      <c r="G223" s="116">
        <v>3</v>
      </c>
      <c r="H223" s="152">
        <v>0</v>
      </c>
      <c r="I223" s="152">
        <v>2</v>
      </c>
      <c r="J223" s="152">
        <v>0</v>
      </c>
      <c r="K223" s="152">
        <v>0</v>
      </c>
      <c r="L223" s="145">
        <f t="shared" si="12"/>
        <v>5</v>
      </c>
      <c r="M223" s="145">
        <f t="shared" si="13"/>
        <v>6</v>
      </c>
      <c r="N223" s="117"/>
      <c r="O223" s="118">
        <f t="shared" si="14"/>
        <v>0.0013518738323189774</v>
      </c>
      <c r="P223" s="118">
        <f t="shared" si="15"/>
        <v>0.00144029266747003</v>
      </c>
    </row>
    <row r="224" spans="1:16" ht="21.75" customHeight="1">
      <c r="A224" s="94" t="s">
        <v>268</v>
      </c>
      <c r="B224" s="144">
        <v>0</v>
      </c>
      <c r="C224" s="144">
        <v>0</v>
      </c>
      <c r="D224" s="150">
        <v>0</v>
      </c>
      <c r="E224" s="150">
        <v>0</v>
      </c>
      <c r="F224" s="116">
        <v>0</v>
      </c>
      <c r="G224" s="116">
        <v>0</v>
      </c>
      <c r="H224" s="152">
        <v>0</v>
      </c>
      <c r="I224" s="152">
        <v>0</v>
      </c>
      <c r="J224" s="152">
        <v>0</v>
      </c>
      <c r="K224" s="152">
        <v>0</v>
      </c>
      <c r="L224" s="145">
        <f t="shared" si="12"/>
        <v>0</v>
      </c>
      <c r="M224" s="145">
        <f t="shared" si="13"/>
        <v>0</v>
      </c>
      <c r="N224" s="117"/>
      <c r="O224" s="118">
        <f t="shared" si="14"/>
        <v>0</v>
      </c>
      <c r="P224" s="118">
        <f t="shared" si="15"/>
        <v>0</v>
      </c>
    </row>
    <row r="225" spans="1:16" ht="21.75" customHeight="1">
      <c r="A225" s="94" t="s">
        <v>269</v>
      </c>
      <c r="B225" s="144">
        <v>5</v>
      </c>
      <c r="C225" s="144">
        <v>3</v>
      </c>
      <c r="D225" s="150">
        <v>0</v>
      </c>
      <c r="E225" s="150">
        <v>2</v>
      </c>
      <c r="F225" s="116">
        <v>2</v>
      </c>
      <c r="G225" s="116">
        <v>3</v>
      </c>
      <c r="H225" s="152">
        <v>0</v>
      </c>
      <c r="I225" s="152">
        <v>1</v>
      </c>
      <c r="J225" s="152">
        <v>1</v>
      </c>
      <c r="K225" s="152">
        <v>0</v>
      </c>
      <c r="L225" s="145">
        <f t="shared" si="12"/>
        <v>8</v>
      </c>
      <c r="M225" s="145">
        <f t="shared" si="13"/>
        <v>9</v>
      </c>
      <c r="N225" s="117"/>
      <c r="O225" s="118">
        <f t="shared" si="14"/>
        <v>0.0021629981317103637</v>
      </c>
      <c r="P225" s="118">
        <f t="shared" si="15"/>
        <v>0.002160439001205045</v>
      </c>
    </row>
    <row r="226" spans="1:16" ht="21.75" customHeight="1">
      <c r="A226" s="94" t="s">
        <v>270</v>
      </c>
      <c r="B226" s="144">
        <v>4</v>
      </c>
      <c r="C226" s="144">
        <v>18</v>
      </c>
      <c r="D226" s="150">
        <v>3</v>
      </c>
      <c r="E226" s="150">
        <v>13</v>
      </c>
      <c r="F226" s="116">
        <v>4</v>
      </c>
      <c r="G226" s="116">
        <v>22</v>
      </c>
      <c r="H226" s="152">
        <v>24</v>
      </c>
      <c r="I226" s="152">
        <v>7</v>
      </c>
      <c r="J226" s="152">
        <v>9</v>
      </c>
      <c r="K226" s="152">
        <v>17</v>
      </c>
      <c r="L226" s="145">
        <f t="shared" si="12"/>
        <v>44</v>
      </c>
      <c r="M226" s="145">
        <f t="shared" si="13"/>
        <v>77</v>
      </c>
      <c r="N226" s="117"/>
      <c r="O226" s="118">
        <f t="shared" si="14"/>
        <v>0.011896489724407001</v>
      </c>
      <c r="P226" s="118">
        <f t="shared" si="15"/>
        <v>0.018483755899198717</v>
      </c>
    </row>
    <row r="227" spans="1:16" ht="21.75" customHeight="1">
      <c r="A227" s="94" t="s">
        <v>271</v>
      </c>
      <c r="B227" s="144">
        <v>0</v>
      </c>
      <c r="C227" s="144">
        <v>11</v>
      </c>
      <c r="D227" s="150">
        <v>0</v>
      </c>
      <c r="E227" s="150">
        <v>9</v>
      </c>
      <c r="F227" s="116">
        <v>0</v>
      </c>
      <c r="G227" s="116">
        <v>8</v>
      </c>
      <c r="H227" s="152">
        <v>0</v>
      </c>
      <c r="I227" s="152">
        <v>4</v>
      </c>
      <c r="J227" s="152">
        <v>0</v>
      </c>
      <c r="K227" s="152">
        <v>11</v>
      </c>
      <c r="L227" s="145">
        <f t="shared" si="12"/>
        <v>0</v>
      </c>
      <c r="M227" s="145">
        <f t="shared" si="13"/>
        <v>43</v>
      </c>
      <c r="N227" s="117"/>
      <c r="O227" s="118">
        <f t="shared" si="14"/>
        <v>0</v>
      </c>
      <c r="P227" s="118">
        <f t="shared" si="15"/>
        <v>0.010322097450201882</v>
      </c>
    </row>
    <row r="228" spans="1:16" ht="21.75" customHeight="1">
      <c r="A228" s="94" t="s">
        <v>272</v>
      </c>
      <c r="B228" s="144">
        <v>0</v>
      </c>
      <c r="C228" s="144">
        <v>4</v>
      </c>
      <c r="D228" s="150">
        <v>0</v>
      </c>
      <c r="E228" s="150">
        <v>2</v>
      </c>
      <c r="F228" s="116">
        <v>0</v>
      </c>
      <c r="G228" s="116">
        <v>10</v>
      </c>
      <c r="H228" s="152">
        <v>0</v>
      </c>
      <c r="I228" s="152">
        <v>4</v>
      </c>
      <c r="J228" s="152">
        <v>0</v>
      </c>
      <c r="K228" s="152">
        <v>8</v>
      </c>
      <c r="L228" s="145">
        <f t="shared" si="12"/>
        <v>0</v>
      </c>
      <c r="M228" s="145">
        <f t="shared" si="13"/>
        <v>28</v>
      </c>
      <c r="N228" s="117"/>
      <c r="O228" s="118">
        <f t="shared" si="14"/>
        <v>0</v>
      </c>
      <c r="P228" s="118">
        <f t="shared" si="15"/>
        <v>0.006721365781526806</v>
      </c>
    </row>
    <row r="229" spans="1:16" ht="21.75" customHeight="1">
      <c r="A229" s="94" t="s">
        <v>273</v>
      </c>
      <c r="B229" s="144">
        <v>3</v>
      </c>
      <c r="C229" s="144">
        <v>9</v>
      </c>
      <c r="D229" s="150">
        <v>0</v>
      </c>
      <c r="E229" s="150">
        <v>7</v>
      </c>
      <c r="F229" s="116">
        <v>0</v>
      </c>
      <c r="G229" s="116">
        <v>4</v>
      </c>
      <c r="H229" s="152">
        <v>0</v>
      </c>
      <c r="I229" s="152">
        <v>11</v>
      </c>
      <c r="J229" s="152">
        <v>0</v>
      </c>
      <c r="K229" s="152">
        <v>6</v>
      </c>
      <c r="L229" s="145">
        <f t="shared" si="12"/>
        <v>3</v>
      </c>
      <c r="M229" s="145">
        <f t="shared" si="13"/>
        <v>37</v>
      </c>
      <c r="N229" s="117"/>
      <c r="O229" s="118">
        <f t="shared" si="14"/>
        <v>0.0008111242993913863</v>
      </c>
      <c r="P229" s="118">
        <f t="shared" si="15"/>
        <v>0.008881804782731852</v>
      </c>
    </row>
    <row r="230" spans="1:16" ht="21.75" customHeight="1">
      <c r="A230" s="94" t="s">
        <v>274</v>
      </c>
      <c r="B230" s="144">
        <v>0</v>
      </c>
      <c r="C230" s="144">
        <v>26</v>
      </c>
      <c r="D230" s="150">
        <v>0</v>
      </c>
      <c r="E230" s="150">
        <v>19</v>
      </c>
      <c r="F230" s="116">
        <v>0</v>
      </c>
      <c r="G230" s="116">
        <v>19</v>
      </c>
      <c r="H230" s="152">
        <v>0</v>
      </c>
      <c r="I230" s="152">
        <v>28</v>
      </c>
      <c r="J230" s="152">
        <v>0</v>
      </c>
      <c r="K230" s="152">
        <v>29</v>
      </c>
      <c r="L230" s="145">
        <f t="shared" si="12"/>
        <v>0</v>
      </c>
      <c r="M230" s="145">
        <f t="shared" si="13"/>
        <v>121</v>
      </c>
      <c r="N230" s="117"/>
      <c r="O230" s="118">
        <f t="shared" si="14"/>
        <v>0</v>
      </c>
      <c r="P230" s="118">
        <f t="shared" si="15"/>
        <v>0.02904590212731227</v>
      </c>
    </row>
    <row r="231" spans="1:16" ht="21.75" customHeight="1">
      <c r="A231" s="94" t="s">
        <v>275</v>
      </c>
      <c r="B231" s="144">
        <v>312</v>
      </c>
      <c r="C231" s="144">
        <v>665</v>
      </c>
      <c r="D231" s="150">
        <v>498</v>
      </c>
      <c r="E231" s="150">
        <v>454</v>
      </c>
      <c r="F231" s="116">
        <v>530</v>
      </c>
      <c r="G231" s="116">
        <v>574</v>
      </c>
      <c r="H231" s="152">
        <v>655</v>
      </c>
      <c r="I231" s="152">
        <v>481</v>
      </c>
      <c r="J231" s="160">
        <v>750</v>
      </c>
      <c r="K231" s="152">
        <v>533</v>
      </c>
      <c r="L231" s="145">
        <f t="shared" si="12"/>
        <v>2745</v>
      </c>
      <c r="M231" s="145">
        <f t="shared" si="13"/>
        <v>2707</v>
      </c>
      <c r="N231" s="117"/>
      <c r="O231" s="118">
        <f t="shared" si="14"/>
        <v>0.7421787339431185</v>
      </c>
      <c r="P231" s="118">
        <f t="shared" si="15"/>
        <v>0.6498120418068951</v>
      </c>
    </row>
    <row r="232" spans="2:16" ht="12.75">
      <c r="B232" s="119">
        <f aca="true" t="shared" si="16" ref="B232:M232">SUM(B8:B231)</f>
        <v>71169</v>
      </c>
      <c r="C232" s="119">
        <f t="shared" si="16"/>
        <v>96092</v>
      </c>
      <c r="D232" s="119">
        <f t="shared" si="16"/>
        <v>74437</v>
      </c>
      <c r="E232" s="119">
        <f t="shared" si="16"/>
        <v>89912</v>
      </c>
      <c r="F232" s="119">
        <f aca="true" t="shared" si="17" ref="F232:K232">SUM(F8:F231)</f>
        <v>81668</v>
      </c>
      <c r="G232" s="119">
        <f t="shared" si="17"/>
        <v>82421</v>
      </c>
      <c r="H232" s="119">
        <f t="shared" si="17"/>
        <v>72247</v>
      </c>
      <c r="I232" s="119">
        <f t="shared" si="17"/>
        <v>70538</v>
      </c>
      <c r="J232" s="119">
        <f t="shared" si="17"/>
        <v>70336</v>
      </c>
      <c r="K232" s="119">
        <f t="shared" si="17"/>
        <v>77619</v>
      </c>
      <c r="L232" s="119">
        <f t="shared" si="16"/>
        <v>369857</v>
      </c>
      <c r="M232" s="119">
        <f t="shared" si="16"/>
        <v>416582</v>
      </c>
      <c r="N232" s="117"/>
      <c r="O232" s="120">
        <f>SUM(O8:O231)</f>
        <v>100</v>
      </c>
      <c r="P232" s="120">
        <f>SUM(P8:P231)</f>
        <v>99.99999999999989</v>
      </c>
    </row>
    <row r="233" spans="2:13" ht="12.75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</row>
    <row r="234" spans="1:13" ht="12.75">
      <c r="A234" s="36" t="s">
        <v>276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</row>
    <row r="235" spans="1:13" ht="12.75">
      <c r="A235" s="12" t="s">
        <v>317</v>
      </c>
      <c r="B235" s="12"/>
      <c r="C235" s="12"/>
      <c r="D235" s="14">
        <v>40336</v>
      </c>
      <c r="E235" s="12"/>
      <c r="F235" s="12"/>
      <c r="G235" s="12"/>
      <c r="H235" s="12"/>
      <c r="I235" s="12"/>
      <c r="J235" s="78"/>
      <c r="K235" s="78"/>
      <c r="L235" s="12"/>
      <c r="M235" s="12"/>
    </row>
    <row r="236" spans="1:13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1:13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1:13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</sheetData>
  <sheetProtection/>
  <mergeCells count="11">
    <mergeCell ref="J5:K5"/>
    <mergeCell ref="A6:A7"/>
    <mergeCell ref="B5:C5"/>
    <mergeCell ref="D5:E5"/>
    <mergeCell ref="L5:M5"/>
    <mergeCell ref="A1:P1"/>
    <mergeCell ref="A2:P2"/>
    <mergeCell ref="A3:P3"/>
    <mergeCell ref="O5:P5"/>
    <mergeCell ref="F5:G5"/>
    <mergeCell ref="H5:I5"/>
  </mergeCells>
  <printOptions/>
  <pageMargins left="0.75" right="0.75" top="1" bottom="1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21"/>
  <sheetViews>
    <sheetView zoomScalePageLayoutView="0" workbookViewId="0" topLeftCell="A1">
      <selection activeCell="O14" sqref="O14:O15"/>
    </sheetView>
  </sheetViews>
  <sheetFormatPr defaultColWidth="11.421875" defaultRowHeight="12.75"/>
  <cols>
    <col min="1" max="1" width="17.140625" style="0" customWidth="1"/>
    <col min="2" max="2" width="0.85546875" style="0" customWidth="1"/>
    <col min="4" max="4" width="13.57421875" style="0" customWidth="1"/>
    <col min="7" max="7" width="13.57421875" style="0" customWidth="1"/>
    <col min="10" max="10" width="0.85546875" style="0" customWidth="1"/>
    <col min="12" max="12" width="14.57421875" style="0" customWidth="1"/>
    <col min="15" max="15" width="13.421875" style="0" customWidth="1"/>
    <col min="18" max="18" width="12.421875" style="0" customWidth="1"/>
    <col min="19" max="19" width="12.28125" style="0" customWidth="1"/>
  </cols>
  <sheetData>
    <row r="2" spans="1:17" ht="13.5">
      <c r="A2" s="199" t="s">
        <v>17</v>
      </c>
      <c r="B2" s="199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13.5">
      <c r="A3" s="199" t="s">
        <v>18</v>
      </c>
      <c r="B3" s="199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7" ht="12.75">
      <c r="A4" s="176" t="s">
        <v>19</v>
      </c>
      <c r="B4" s="176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</row>
    <row r="5" spans="1:17" ht="12.75">
      <c r="A5" s="176" t="s">
        <v>20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1:17" ht="12.75">
      <c r="A6" s="200" t="s">
        <v>280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1:19" ht="12.75">
      <c r="A7" s="215" t="s">
        <v>21</v>
      </c>
      <c r="B7" s="21"/>
      <c r="C7" s="202">
        <v>2008</v>
      </c>
      <c r="D7" s="203"/>
      <c r="E7" s="203"/>
      <c r="F7" s="203"/>
      <c r="G7" s="203"/>
      <c r="H7" s="203"/>
      <c r="I7" s="204"/>
      <c r="J7" s="21"/>
      <c r="K7" s="202">
        <v>2009</v>
      </c>
      <c r="L7" s="203"/>
      <c r="M7" s="203"/>
      <c r="N7" s="203"/>
      <c r="O7" s="203"/>
      <c r="P7" s="203"/>
      <c r="Q7" s="204"/>
      <c r="R7" s="103" t="s">
        <v>282</v>
      </c>
      <c r="S7" s="103" t="s">
        <v>283</v>
      </c>
    </row>
    <row r="8" spans="1:19" ht="12.75" customHeight="1">
      <c r="A8" s="216"/>
      <c r="B8" s="22"/>
      <c r="C8" s="205" t="s">
        <v>22</v>
      </c>
      <c r="D8" s="206"/>
      <c r="E8" s="207" t="s">
        <v>25</v>
      </c>
      <c r="F8" s="205" t="s">
        <v>23</v>
      </c>
      <c r="G8" s="206"/>
      <c r="H8" s="207" t="s">
        <v>26</v>
      </c>
      <c r="I8" s="209" t="s">
        <v>24</v>
      </c>
      <c r="J8" s="22"/>
      <c r="K8" s="205" t="s">
        <v>22</v>
      </c>
      <c r="L8" s="206"/>
      <c r="M8" s="207" t="s">
        <v>25</v>
      </c>
      <c r="N8" s="205" t="s">
        <v>23</v>
      </c>
      <c r="O8" s="206"/>
      <c r="P8" s="207" t="s">
        <v>26</v>
      </c>
      <c r="Q8" s="209" t="s">
        <v>24</v>
      </c>
      <c r="R8" s="193" t="s">
        <v>281</v>
      </c>
      <c r="S8" s="194"/>
    </row>
    <row r="9" spans="1:19" ht="47.25" customHeight="1">
      <c r="A9" s="217"/>
      <c r="B9" s="25"/>
      <c r="C9" s="23" t="s">
        <v>27</v>
      </c>
      <c r="D9" s="24" t="s">
        <v>28</v>
      </c>
      <c r="E9" s="208"/>
      <c r="F9" s="23" t="s">
        <v>27</v>
      </c>
      <c r="G9" s="24" t="s">
        <v>28</v>
      </c>
      <c r="H9" s="208"/>
      <c r="I9" s="210"/>
      <c r="J9" s="25"/>
      <c r="K9" s="23" t="s">
        <v>27</v>
      </c>
      <c r="L9" s="24" t="s">
        <v>28</v>
      </c>
      <c r="M9" s="208"/>
      <c r="N9" s="23" t="s">
        <v>27</v>
      </c>
      <c r="O9" s="24" t="s">
        <v>28</v>
      </c>
      <c r="P9" s="208"/>
      <c r="Q9" s="210"/>
      <c r="R9" s="195"/>
      <c r="S9" s="196"/>
    </row>
    <row r="10" spans="1:19" ht="12.75">
      <c r="A10" s="26" t="s">
        <v>29</v>
      </c>
      <c r="B10" s="28"/>
      <c r="C10" s="27">
        <v>165.4</v>
      </c>
      <c r="D10" s="27">
        <v>0.8</v>
      </c>
      <c r="E10" s="104">
        <f>+D10+C10</f>
        <v>166.20000000000002</v>
      </c>
      <c r="F10" s="32">
        <v>133</v>
      </c>
      <c r="G10" s="27">
        <v>58.5</v>
      </c>
      <c r="H10" s="106">
        <f>+G10+F10</f>
        <v>191.5</v>
      </c>
      <c r="I10" s="32">
        <f>+E10-H10</f>
        <v>-25.299999999999983</v>
      </c>
      <c r="J10" s="28"/>
      <c r="K10" s="27">
        <v>164.3</v>
      </c>
      <c r="L10" s="32">
        <v>0.9</v>
      </c>
      <c r="M10" s="104">
        <f>SUM(K10:L10)</f>
        <v>165.20000000000002</v>
      </c>
      <c r="N10" s="32">
        <v>134.8</v>
      </c>
      <c r="O10" s="27">
        <v>59.3</v>
      </c>
      <c r="P10" s="106">
        <f>+O10+N10</f>
        <v>194.10000000000002</v>
      </c>
      <c r="Q10" s="32">
        <f>+M10-P10</f>
        <v>-28.900000000000006</v>
      </c>
      <c r="R10" s="108">
        <f>+M10/E10*100-100</f>
        <v>-0.6016847172081867</v>
      </c>
      <c r="S10" s="109">
        <f>+P10/H10*100-100</f>
        <v>1.35770234986947</v>
      </c>
    </row>
    <row r="11" spans="1:20" ht="12.75">
      <c r="A11" s="29" t="s">
        <v>30</v>
      </c>
      <c r="B11" s="28"/>
      <c r="C11" s="35">
        <v>187.5</v>
      </c>
      <c r="D11" s="28">
        <v>0.8</v>
      </c>
      <c r="E11" s="105">
        <f>+D11+C11</f>
        <v>188.3</v>
      </c>
      <c r="F11" s="28">
        <v>136.6</v>
      </c>
      <c r="G11" s="28">
        <v>64.3</v>
      </c>
      <c r="H11" s="107">
        <f>+G11+F11</f>
        <v>200.89999999999998</v>
      </c>
      <c r="I11" s="33">
        <f>+E11-H11</f>
        <v>-12.599999999999966</v>
      </c>
      <c r="J11" s="28"/>
      <c r="K11" s="35">
        <v>158.9</v>
      </c>
      <c r="L11" s="112">
        <v>0.994</v>
      </c>
      <c r="M11" s="107">
        <f>SUM(K11:L11)</f>
        <v>159.894</v>
      </c>
      <c r="N11" s="28">
        <v>138.4</v>
      </c>
      <c r="O11" s="28">
        <v>65.2</v>
      </c>
      <c r="P11" s="107">
        <f>+O11+N11</f>
        <v>203.60000000000002</v>
      </c>
      <c r="Q11" s="33">
        <f>+M11-P11</f>
        <v>-43.70600000000002</v>
      </c>
      <c r="R11" s="113">
        <f>+M11/E11*100-100</f>
        <v>-15.085501858736066</v>
      </c>
      <c r="S11" s="114">
        <f>+P11/H11*100-100</f>
        <v>1.3439522150323882</v>
      </c>
      <c r="T11" s="10"/>
    </row>
    <row r="12" spans="1:20" ht="12.75">
      <c r="A12" s="29" t="s">
        <v>31</v>
      </c>
      <c r="B12" s="28"/>
      <c r="C12" s="28">
        <v>195.5</v>
      </c>
      <c r="D12" s="28">
        <v>0.9</v>
      </c>
      <c r="E12" s="105">
        <f>+D12+C12</f>
        <v>196.4</v>
      </c>
      <c r="F12" s="28">
        <v>135.3</v>
      </c>
      <c r="G12" s="33">
        <v>64.5</v>
      </c>
      <c r="H12" s="107">
        <f>+G12+F12</f>
        <v>199.8</v>
      </c>
      <c r="I12" s="33">
        <f>+E12-H12</f>
        <v>-3.4000000000000057</v>
      </c>
      <c r="J12" s="28"/>
      <c r="K12" s="35">
        <v>173.2</v>
      </c>
      <c r="L12" s="112">
        <v>1</v>
      </c>
      <c r="M12" s="107">
        <f>SUM(K12:L12)</f>
        <v>174.2</v>
      </c>
      <c r="N12" s="28">
        <v>137.1</v>
      </c>
      <c r="O12" s="28">
        <v>65.5</v>
      </c>
      <c r="P12" s="107">
        <f>+O12+N12</f>
        <v>202.6</v>
      </c>
      <c r="Q12" s="33">
        <f>+M12-P12</f>
        <v>-28.400000000000006</v>
      </c>
      <c r="R12" s="113">
        <f>+M12/E12*100-100</f>
        <v>-11.303462321792267</v>
      </c>
      <c r="S12" s="114">
        <f>+P12/H12*100-100</f>
        <v>1.4014014014013867</v>
      </c>
      <c r="T12" s="10"/>
    </row>
    <row r="13" spans="1:19" ht="12.75">
      <c r="A13" s="30" t="s">
        <v>32</v>
      </c>
      <c r="B13" s="28"/>
      <c r="C13" s="31">
        <v>193.4</v>
      </c>
      <c r="D13" s="42">
        <v>0.9</v>
      </c>
      <c r="E13" s="105">
        <f>+D13+C13</f>
        <v>194.3</v>
      </c>
      <c r="F13" s="31">
        <v>136.7</v>
      </c>
      <c r="G13" s="42">
        <v>60.5</v>
      </c>
      <c r="H13" s="107">
        <f>SUM(F13:G13)</f>
        <v>197.2</v>
      </c>
      <c r="I13" s="33">
        <f>+E13-H13</f>
        <v>-2.8999999999999773</v>
      </c>
      <c r="J13" s="28"/>
      <c r="K13" s="31">
        <v>166.9</v>
      </c>
      <c r="L13" s="42">
        <v>1.1</v>
      </c>
      <c r="M13" s="107">
        <f>SUM(K13:L13)</f>
        <v>168</v>
      </c>
      <c r="N13" s="31">
        <v>138.5</v>
      </c>
      <c r="O13" s="42">
        <v>61.4</v>
      </c>
      <c r="P13" s="107">
        <f>+O13+N13</f>
        <v>199.9</v>
      </c>
      <c r="Q13" s="33">
        <f>+M13-P13</f>
        <v>-31.900000000000006</v>
      </c>
      <c r="R13" s="113">
        <f>+M13/E13*100-100</f>
        <v>-13.535769428718481</v>
      </c>
      <c r="S13" s="114">
        <f>+P13/H13*100-100</f>
        <v>1.3691683569979887</v>
      </c>
    </row>
    <row r="14" spans="1:19" ht="12.75">
      <c r="A14" s="218" t="s">
        <v>1</v>
      </c>
      <c r="B14" s="37"/>
      <c r="C14" s="201">
        <f aca="true" t="shared" si="0" ref="C14:H14">SUM(C10:C13)</f>
        <v>741.8</v>
      </c>
      <c r="D14" s="201">
        <f t="shared" si="0"/>
        <v>3.4</v>
      </c>
      <c r="E14" s="201">
        <f t="shared" si="0"/>
        <v>745.2</v>
      </c>
      <c r="F14" s="201">
        <f t="shared" si="0"/>
        <v>541.6</v>
      </c>
      <c r="G14" s="201">
        <f t="shared" si="0"/>
        <v>247.8</v>
      </c>
      <c r="H14" s="201">
        <f t="shared" si="0"/>
        <v>789.4000000000001</v>
      </c>
      <c r="I14" s="201">
        <f>+E14-H14</f>
        <v>-44.200000000000045</v>
      </c>
      <c r="J14" s="37"/>
      <c r="K14" s="201">
        <f aca="true" t="shared" si="1" ref="K14:P14">SUM(K10:K13)</f>
        <v>663.3000000000001</v>
      </c>
      <c r="L14" s="201">
        <f t="shared" si="1"/>
        <v>3.994</v>
      </c>
      <c r="M14" s="201">
        <f t="shared" si="1"/>
        <v>667.2940000000001</v>
      </c>
      <c r="N14" s="201">
        <f t="shared" si="1"/>
        <v>548.8000000000001</v>
      </c>
      <c r="O14" s="201">
        <f t="shared" si="1"/>
        <v>251.4</v>
      </c>
      <c r="P14" s="201">
        <f t="shared" si="1"/>
        <v>800.2</v>
      </c>
      <c r="Q14" s="197">
        <f>+M14-P14</f>
        <v>-132.90599999999995</v>
      </c>
      <c r="R14" s="211">
        <f>+M14/E14*100-100</f>
        <v>-10.454374664519577</v>
      </c>
      <c r="S14" s="213">
        <f>+P14/H14*100-100</f>
        <v>1.3681276919178913</v>
      </c>
    </row>
    <row r="15" spans="1:19" ht="12.75">
      <c r="A15" s="198"/>
      <c r="B15" s="37"/>
      <c r="C15" s="198"/>
      <c r="D15" s="198"/>
      <c r="E15" s="198"/>
      <c r="F15" s="198"/>
      <c r="G15" s="198"/>
      <c r="H15" s="198"/>
      <c r="I15" s="198"/>
      <c r="J15" s="37"/>
      <c r="K15" s="198"/>
      <c r="L15" s="198"/>
      <c r="M15" s="198"/>
      <c r="N15" s="198"/>
      <c r="O15" s="198"/>
      <c r="P15" s="198"/>
      <c r="Q15" s="198"/>
      <c r="R15" s="212"/>
      <c r="S15" s="214"/>
    </row>
    <row r="16" spans="3:15" ht="12.75">
      <c r="C16" s="43"/>
      <c r="D16" s="41"/>
      <c r="F16" s="44"/>
      <c r="G16" s="43"/>
      <c r="K16" s="41"/>
      <c r="L16" s="43"/>
      <c r="N16" s="43"/>
      <c r="O16" s="43"/>
    </row>
    <row r="17" spans="1:19" ht="12.75">
      <c r="A17" s="12" t="s">
        <v>34</v>
      </c>
      <c r="G17" s="40"/>
      <c r="I17" s="40"/>
      <c r="M17" s="102"/>
      <c r="Q17" s="40"/>
      <c r="R17" s="153"/>
      <c r="S17" s="153"/>
    </row>
    <row r="18" spans="1:16" ht="12.75">
      <c r="A18" s="14">
        <v>40336</v>
      </c>
      <c r="E18" s="102"/>
      <c r="H18" s="102"/>
      <c r="L18" s="111"/>
      <c r="M18" s="102"/>
      <c r="P18" s="102"/>
    </row>
    <row r="19" spans="1:15" ht="12.75">
      <c r="A19" s="12"/>
      <c r="O19" s="40"/>
    </row>
    <row r="20" spans="1:13" ht="12.75">
      <c r="A20" s="14"/>
      <c r="M20" s="40"/>
    </row>
    <row r="21" spans="1:13" ht="12.75">
      <c r="A21" s="12"/>
      <c r="M21" s="40"/>
    </row>
  </sheetData>
  <sheetProtection/>
  <mergeCells count="36">
    <mergeCell ref="R14:R15"/>
    <mergeCell ref="S14:S15"/>
    <mergeCell ref="A7:A9"/>
    <mergeCell ref="A14:A15"/>
    <mergeCell ref="C7:I7"/>
    <mergeCell ref="C8:D8"/>
    <mergeCell ref="E8:E9"/>
    <mergeCell ref="F8:G8"/>
    <mergeCell ref="H8:H9"/>
    <mergeCell ref="I8:I9"/>
    <mergeCell ref="G14:G15"/>
    <mergeCell ref="H14:H15"/>
    <mergeCell ref="I14:I15"/>
    <mergeCell ref="C14:C15"/>
    <mergeCell ref="D14:D15"/>
    <mergeCell ref="E14:E15"/>
    <mergeCell ref="F14:F15"/>
    <mergeCell ref="N14:N15"/>
    <mergeCell ref="K7:Q7"/>
    <mergeCell ref="K8:L8"/>
    <mergeCell ref="M8:M9"/>
    <mergeCell ref="N8:O8"/>
    <mergeCell ref="P8:P9"/>
    <mergeCell ref="Q8:Q9"/>
    <mergeCell ref="O14:O15"/>
    <mergeCell ref="P14:P15"/>
    <mergeCell ref="R8:S9"/>
    <mergeCell ref="Q14:Q15"/>
    <mergeCell ref="A2:Q2"/>
    <mergeCell ref="A3:Q3"/>
    <mergeCell ref="A4:Q4"/>
    <mergeCell ref="A5:Q5"/>
    <mergeCell ref="A6:Q6"/>
    <mergeCell ref="K14:K15"/>
    <mergeCell ref="L14:L15"/>
    <mergeCell ref="M14:M15"/>
  </mergeCells>
  <printOptions horizontalCentered="1" verticalCentered="1"/>
  <pageMargins left="0.75" right="0.75" top="1" bottom="1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mintur</dc:creator>
  <cp:keywords/>
  <dc:description/>
  <cp:lastModifiedBy>.</cp:lastModifiedBy>
  <cp:lastPrinted>2010-06-07T14:32:37Z</cp:lastPrinted>
  <dcterms:created xsi:type="dcterms:W3CDTF">2002-05-14T18:33:47Z</dcterms:created>
  <dcterms:modified xsi:type="dcterms:W3CDTF">2010-06-08T14:04:30Z</dcterms:modified>
  <cp:category/>
  <cp:version/>
  <cp:contentType/>
  <cp:contentStatus/>
</cp:coreProperties>
</file>